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0"/>
  </bookViews>
  <sheets>
    <sheet name="1.szm" sheetId="1" r:id="rId1"/>
    <sheet name="2szm" sheetId="2" r:id="rId2"/>
    <sheet name="3szm" sheetId="3" r:id="rId3"/>
    <sheet name="4szm" sheetId="4" r:id="rId4"/>
    <sheet name="5szm" sheetId="5" r:id="rId5"/>
    <sheet name="6Aszámú" sheetId="6" r:id="rId6"/>
    <sheet name="6Bszámú" sheetId="7" r:id="rId7"/>
  </sheets>
  <definedNames/>
  <calcPr fullCalcOnLoad="1"/>
</workbook>
</file>

<file path=xl/sharedStrings.xml><?xml version="1.0" encoding="utf-8"?>
<sst xmlns="http://schemas.openxmlformats.org/spreadsheetml/2006/main" count="691" uniqueCount="270">
  <si>
    <t>ezer Ft-ban</t>
  </si>
  <si>
    <t>Sor-sz.</t>
  </si>
  <si>
    <t>Megnevezés</t>
  </si>
  <si>
    <t>BEVÉTELEK</t>
  </si>
  <si>
    <t>1.</t>
  </si>
  <si>
    <t>2.</t>
  </si>
  <si>
    <t>3.</t>
  </si>
  <si>
    <t>4.</t>
  </si>
  <si>
    <t>5.</t>
  </si>
  <si>
    <t>6.</t>
  </si>
  <si>
    <t>Pénzügyi befektetések bevételei</t>
  </si>
  <si>
    <t>7.</t>
  </si>
  <si>
    <t>8.</t>
  </si>
  <si>
    <t>9.</t>
  </si>
  <si>
    <t>Önkormányzatok költségvetési támogatása</t>
  </si>
  <si>
    <t>KIADÁSOK</t>
  </si>
  <si>
    <t>Céltartalék</t>
  </si>
  <si>
    <t>Előző évi előirányzat</t>
  </si>
  <si>
    <t>Év végi tervezett pénzmaradvány</t>
  </si>
  <si>
    <t>Működési bevételek</t>
  </si>
  <si>
    <t>Intézményi működési bevételek</t>
  </si>
  <si>
    <t>Önkormányzatok sajátos működési bevételei</t>
  </si>
  <si>
    <t>2.1.</t>
  </si>
  <si>
    <t>Illetékek</t>
  </si>
  <si>
    <t>2.2.</t>
  </si>
  <si>
    <t>2.3.</t>
  </si>
  <si>
    <t>Átengedett központi adók</t>
  </si>
  <si>
    <t>2.4.</t>
  </si>
  <si>
    <t>Támogatások</t>
  </si>
  <si>
    <t xml:space="preserve">Központosított előirányzatok </t>
  </si>
  <si>
    <t>Normatív kötött felhasználású támogatások</t>
  </si>
  <si>
    <t>Fejlesztési célú támogatások</t>
  </si>
  <si>
    <t>III.</t>
  </si>
  <si>
    <t>Felhalmozási és tőke jellegű bevételek</t>
  </si>
  <si>
    <t>Tárgyi eszközök, immateriális javak értékesítése</t>
  </si>
  <si>
    <t>Önkormányzatok sajátos felhalmozási és tőkebevételei</t>
  </si>
  <si>
    <t>IV.</t>
  </si>
  <si>
    <t>Véglegesen átvett pénzeszközök</t>
  </si>
  <si>
    <t>Működési célú pénzeszköz átvétel</t>
  </si>
  <si>
    <t xml:space="preserve">     - ebből OEP-től átvett pénzeszköz</t>
  </si>
  <si>
    <t>Felhalmozási célú pénzeszköz átvétel</t>
  </si>
  <si>
    <t>V.</t>
  </si>
  <si>
    <t>Támogatási kölcsönök visszatérülése, értékpapírok</t>
  </si>
  <si>
    <t>értékesítésének, kibocsátásának bevétele</t>
  </si>
  <si>
    <t>VI.</t>
  </si>
  <si>
    <t>Hitelek</t>
  </si>
  <si>
    <t>Felhalmozási célú hitel, kötvénykibocsátás</t>
  </si>
  <si>
    <t>VII.</t>
  </si>
  <si>
    <t>Pénzforgalom nélküli bevételek</t>
  </si>
  <si>
    <t>Előző évi pénzmaradvány igénybevétele</t>
  </si>
  <si>
    <t>Előző évi vállalkozási eredmény igénybevétele</t>
  </si>
  <si>
    <t xml:space="preserve">Bevételek mindösszesen </t>
  </si>
  <si>
    <t>Személyi jellegű kiadások</t>
  </si>
  <si>
    <t>Munkaadót terhelő járulékok</t>
  </si>
  <si>
    <t>Dologi jellegű kiadások</t>
  </si>
  <si>
    <t>Beruházási kiadások</t>
  </si>
  <si>
    <t>Felújítási kiadások</t>
  </si>
  <si>
    <t>Egyéb felhalmozási kiadások</t>
  </si>
  <si>
    <t>10.</t>
  </si>
  <si>
    <t>Költségvetési létszámkeret</t>
  </si>
  <si>
    <t>11.</t>
  </si>
  <si>
    <t>Államháztartási tartalék</t>
  </si>
  <si>
    <t>1. számú melléklet</t>
  </si>
  <si>
    <t>3.1.</t>
  </si>
  <si>
    <t>3.2.</t>
  </si>
  <si>
    <t>3.3.</t>
  </si>
  <si>
    <t>Helyi önkormányzatok kiegészítő támogatásai</t>
  </si>
  <si>
    <t>3.4.</t>
  </si>
  <si>
    <t>3.5.</t>
  </si>
  <si>
    <t>3.6.</t>
  </si>
  <si>
    <t>Működési célú hitel, kötvénykibocsátás</t>
  </si>
  <si>
    <t>12.</t>
  </si>
  <si>
    <t>1. számú melléklet folytatása</t>
  </si>
  <si>
    <t xml:space="preserve">Működési kiadások </t>
  </si>
  <si>
    <t xml:space="preserve">Felhalmozási kiadások összesen </t>
  </si>
  <si>
    <t>Általános tartalék</t>
  </si>
  <si>
    <t xml:space="preserve">Kiadások mindösszesen </t>
  </si>
  <si>
    <t>I.</t>
  </si>
  <si>
    <t>II.</t>
  </si>
  <si>
    <t>Felhalmozási és tőke jelleű bevételek</t>
  </si>
  <si>
    <t xml:space="preserve">Támogatási kölcsönök visszatérülése, értékpapírok </t>
  </si>
  <si>
    <t>Költségvetési bevételek összesen</t>
  </si>
  <si>
    <t>Finanszírozási bevételek (rövid lej. hitelek, értékpapírok)</t>
  </si>
  <si>
    <t>Hitel felvétel (Felhalmozási)</t>
  </si>
  <si>
    <t>Működési kiadások</t>
  </si>
  <si>
    <t>Felhalmozási kiadások</t>
  </si>
  <si>
    <t>Nyújtott kölcsönök</t>
  </si>
  <si>
    <t>Költségvetési kiadások összesen</t>
  </si>
  <si>
    <t>Finanszírozási kiadások (rövid lej. hitelek, értékpapírok)</t>
  </si>
  <si>
    <t xml:space="preserve">BEVÉTELEK mindösszesen </t>
  </si>
  <si>
    <t xml:space="preserve">KIADÁSOK mindösszesen </t>
  </si>
  <si>
    <t>Előirányzat-csoport, kiemelt előirányzat megnevezése</t>
  </si>
  <si>
    <t>Önkormányzatok költségvetési támogatása (kp-i)</t>
  </si>
  <si>
    <t>Helyi önkormányzati támogatás</t>
  </si>
  <si>
    <t>BEVÉTELEK ÖSSZESEN</t>
  </si>
  <si>
    <t>Kiadások</t>
  </si>
  <si>
    <t>13.</t>
  </si>
  <si>
    <t>KIADÁSOK ÖSSZESEN</t>
  </si>
  <si>
    <t>Osztalék- és hozambevétel</t>
  </si>
  <si>
    <t>Részvények, részesedések értékesítése</t>
  </si>
  <si>
    <t>Kárpótlási jegyek értékesítése</t>
  </si>
  <si>
    <t>Államkötvények, egyéb értékpapírok értékesítése</t>
  </si>
  <si>
    <t>Egyéb pénzügyi befektetések bevételei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</si>
  <si>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</si>
  <si>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</si>
  <si>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</si>
  <si>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</si>
  <si>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 xml:space="preserve">Központosított célelőirányzatból várható felhalmozási célú </t>
  </si>
  <si>
    <t>támogatás</t>
  </si>
  <si>
    <t>Felhalmozási célú hitel</t>
  </si>
  <si>
    <t>14.</t>
  </si>
  <si>
    <t>Előző évi - felhalmozási célú - pénzmaradvány</t>
  </si>
  <si>
    <t xml:space="preserve">1. </t>
  </si>
  <si>
    <t>Önkormányzat felújítási kiadásai</t>
  </si>
  <si>
    <t>Felhalmozási célú pénzeszköz átadás ÁHT-n belülre</t>
  </si>
  <si>
    <t>Felhalmozási célú pénzeszköz átadás ÁHT-n kívülre</t>
  </si>
  <si>
    <t>Felhalmozási célú általános tartalék</t>
  </si>
  <si>
    <t>Felhalmozási célú céltartalék</t>
  </si>
  <si>
    <t>Felhalmozási célú év végi tervezett maradvány</t>
  </si>
  <si>
    <t>15.</t>
  </si>
  <si>
    <t>16.</t>
  </si>
  <si>
    <t>17.</t>
  </si>
  <si>
    <t>4. számú melléklet</t>
  </si>
  <si>
    <t>4. számú melléklet folytatása</t>
  </si>
  <si>
    <t>Összesen</t>
  </si>
  <si>
    <t>Beruházási célhitel</t>
  </si>
  <si>
    <t>a.</t>
  </si>
  <si>
    <t>b.</t>
  </si>
  <si>
    <t>c.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</si>
  <si>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</si>
  <si>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</si>
  <si>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</si>
  <si>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</si>
  <si>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</si>
  <si>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</si>
  <si>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</si>
  <si>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</si>
  <si>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</si>
  <si>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</si>
  <si>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</si>
  <si>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</si>
  <si>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Átvett pénzeszközök</t>
  </si>
  <si>
    <t>Támogatás</t>
  </si>
  <si>
    <t>Hitel</t>
  </si>
  <si>
    <t>Előző havi záró pénzállomány (előző hó 13. sor)</t>
  </si>
  <si>
    <t>Bevételek összesen (1-5)</t>
  </si>
  <si>
    <t>Tartalék felhasználása</t>
  </si>
  <si>
    <t>Kiadások összesen (7-11)</t>
  </si>
  <si>
    <t>6 és 12 különbsége)</t>
  </si>
  <si>
    <t>3.7.</t>
  </si>
  <si>
    <t>Helyi önkormányzatok közcélú foglalk.támogatása</t>
  </si>
  <si>
    <r>
      <t>Egyenleg</t>
    </r>
    <r>
      <rPr>
        <sz val="8"/>
        <rFont val="Arial"/>
        <family val="0"/>
      </rPr>
      <t xml:space="preserve"> (havi záró pénzállomány +</t>
    </r>
  </si>
  <si>
    <t>Helyi adók:komm.,pótlék.bírság</t>
  </si>
  <si>
    <t>Szociálpol.ellátások és egyéb juttatások</t>
  </si>
  <si>
    <t>Egyéb folyó kiadások</t>
  </si>
  <si>
    <t>Önkormányzat felhalmozási hitel törlesztése</t>
  </si>
  <si>
    <t>Hiteltörlesztés és kamatfizetés</t>
  </si>
  <si>
    <t>Tartalékok                                                      összesen:</t>
  </si>
  <si>
    <t xml:space="preserve">Dologi jellegű kiadások                    </t>
  </si>
  <si>
    <t xml:space="preserve">Feladattal terhelt kiadások </t>
  </si>
  <si>
    <t>Beruh,felújítás Áfa.</t>
  </si>
  <si>
    <t>Normatív,feladatmutatóhoz kötött tám.</t>
  </si>
  <si>
    <t>Egyéb sajátos bevételek</t>
  </si>
  <si>
    <t>Működési pénzeszk.átadás ÁH-kívülre</t>
  </si>
  <si>
    <t>Finanszírozási kiadás összesen</t>
  </si>
  <si>
    <t>Működési célú bevételek összesen:</t>
  </si>
  <si>
    <t xml:space="preserve">Működési célú kiadások összesen </t>
  </si>
  <si>
    <t xml:space="preserve">Felhalmozási bevételek összesen </t>
  </si>
  <si>
    <t>Beruházásii kiadások</t>
  </si>
  <si>
    <t>5. számú melléklet</t>
  </si>
  <si>
    <t>Előző évi EI</t>
  </si>
  <si>
    <t>Csomád Község Önkormányzat</t>
  </si>
  <si>
    <t>Működési célú pénzeszköz átadás non-profit sz.-nek</t>
  </si>
  <si>
    <t>Támogatások (Költségvetési)</t>
  </si>
  <si>
    <t>Átengedett központi adók felhalmozási célra</t>
  </si>
  <si>
    <t>2011.évi előirányzat</t>
  </si>
  <si>
    <t>Belföldi hitelek törlesztése (Tőke)</t>
  </si>
  <si>
    <t>Hiteltörlesztés- Tőke (Felhalmozási)</t>
  </si>
  <si>
    <t>Felhalmozási és tőke jellegű bevét</t>
  </si>
  <si>
    <t>Működési Bevételek</t>
  </si>
  <si>
    <t>Helyi önkormányzatok kiegészítő tám.</t>
  </si>
  <si>
    <t>2.5.</t>
  </si>
  <si>
    <t>Települési Önk. megillető SZJA +jöv.differenc.</t>
  </si>
  <si>
    <t>2. számú melléklet</t>
  </si>
  <si>
    <t>3. számú melléklet</t>
  </si>
  <si>
    <t>Kiadási előirányzat</t>
  </si>
  <si>
    <t>Bevételi előirányzat</t>
  </si>
  <si>
    <t>Szennyvíz gyűjtése, tisztítása, elhelyezése</t>
  </si>
  <si>
    <t>Települési hulladék vegyes (ömlesztett)</t>
  </si>
  <si>
    <t>Közutak, hidak, alagutak üzemeltetése, fenntartása</t>
  </si>
  <si>
    <t>Óvodai intézményi étkeztetés</t>
  </si>
  <si>
    <t>Iskolai intézményi étkeztetés</t>
  </si>
  <si>
    <t>Számviteli, könyvvizsgálói, adószakértői díjak</t>
  </si>
  <si>
    <t>Munkahelyi étkeztetés</t>
  </si>
  <si>
    <t>Lakóingatlanok bérbeadása, üzemeltetése</t>
  </si>
  <si>
    <t>Nem lakóingatlan bérbeadása, üzemeltetése</t>
  </si>
  <si>
    <t>Önkormányzati jogalkotás</t>
  </si>
  <si>
    <t>Települési kisebbségi önkormányzatok igazgatási tev.</t>
  </si>
  <si>
    <t>Adó, illeték kiszabása, beszedése</t>
  </si>
  <si>
    <t>Közvilágítás</t>
  </si>
  <si>
    <t>Város-, községgazdálkodás m.n.s. szolgáltatások</t>
  </si>
  <si>
    <t>Önkormányzatok, valamint többc. Kistérs.társ. Elszámolásai</t>
  </si>
  <si>
    <t>Önkormányzatok és többc. Kistérségi társ. Ig. tevékenysége</t>
  </si>
  <si>
    <t>Óvodai nevelés, ellátás</t>
  </si>
  <si>
    <t>Ált.iskolai tanulók nappali rendszerű nevelése, oktatása 1-4. évfolyam</t>
  </si>
  <si>
    <t>Ált.iskolai tanulók nappali rendszerű nevelése, oktatása 5-8. évfolyam</t>
  </si>
  <si>
    <t>Ált. iskolai  napközi otthonos nevelés</t>
  </si>
  <si>
    <t>Egyéb oktatási kiegészítő tevékenység</t>
  </si>
  <si>
    <t>Ápolási díj alanyi jogon</t>
  </si>
  <si>
    <t>Háziorvosi alapellátás</t>
  </si>
  <si>
    <t>Háziorvosi ügyeleti ellátás</t>
  </si>
  <si>
    <t>Család és nővédelmi egészségügyi gondozás</t>
  </si>
  <si>
    <t>Rendszeres szociális segély</t>
  </si>
  <si>
    <t>Lakásfenntartási támogatás normatív alapon</t>
  </si>
  <si>
    <t>Kiegészítő gyermekvédelmi támogatás</t>
  </si>
  <si>
    <t>Temetési segély</t>
  </si>
  <si>
    <t>Egyéb önkormányzati eseti pénzbeli ellátás</t>
  </si>
  <si>
    <t>Közgyógyellátás</t>
  </si>
  <si>
    <t>Civil szervezetek működési támogatása</t>
  </si>
  <si>
    <t>Egyházak közösségi és hitéleti tevékenység</t>
  </si>
  <si>
    <t>Kulturális műsorok, rendezvények, kiállítások szervezése</t>
  </si>
  <si>
    <t>Könyvtári szolgáltatások</t>
  </si>
  <si>
    <t>Közművelődési tevékenységek támogatása</t>
  </si>
  <si>
    <t>Sportlétesítmények működtetése és fejlesztése</t>
  </si>
  <si>
    <t>Köztemető - fenntartása és működtetése</t>
  </si>
  <si>
    <t>Szakfeladatok előirányzatai összesen:</t>
  </si>
  <si>
    <t>Adatok ezer Forintban</t>
  </si>
  <si>
    <t>Szakfeladat száma, megnevezése</t>
  </si>
  <si>
    <t>Átmeneti segély</t>
  </si>
  <si>
    <t>Út, autópálya építés</t>
  </si>
  <si>
    <t>2011. évi előirányzat</t>
  </si>
  <si>
    <t>Önkormányzatok költségvetési támogatása összes</t>
  </si>
  <si>
    <t xml:space="preserve"> -</t>
  </si>
  <si>
    <t xml:space="preserve">  -</t>
  </si>
  <si>
    <t>Felhalmozási célú p.eszk átadás Egyháznak</t>
  </si>
  <si>
    <t>2011. .évi előirányzat</t>
  </si>
  <si>
    <t>Pénzeszköz átadások: Egyház, non -p.</t>
  </si>
  <si>
    <t>2011.évi EI</t>
  </si>
  <si>
    <t>2010 évi feladattal terhelt pénzmaradvány</t>
  </si>
  <si>
    <t>2011.évi I. félévi módosítás</t>
  </si>
  <si>
    <t xml:space="preserve">     - ebből Központi kvetéstől ávett pe.</t>
  </si>
  <si>
    <t>3.8</t>
  </si>
  <si>
    <t>Egyéb központi támogatás</t>
  </si>
  <si>
    <t>Működési pénzeszk.átadás ÁH-belülre</t>
  </si>
  <si>
    <t>2011.I.félévi módosítás</t>
  </si>
  <si>
    <t>2011. I. félévi előirányzat</t>
  </si>
  <si>
    <t>Eredeti</t>
  </si>
  <si>
    <t>Módosított</t>
  </si>
  <si>
    <t>Mozgáskorlátozottak közlekedési támogatása</t>
  </si>
  <si>
    <t xml:space="preserve">     - ebből Központi kvetéstől átvett pe.</t>
  </si>
  <si>
    <t>3.8.</t>
  </si>
  <si>
    <t xml:space="preserve">   2/2011.( II. 15 .) sz. költségvetési rendelete </t>
  </si>
  <si>
    <t xml:space="preserve">   2/2011.( II.15 . ) sz. költségvetési rendelete</t>
  </si>
  <si>
    <t>2/2011. (II.15 ) sz. költségvetési rendelete</t>
  </si>
  <si>
    <t xml:space="preserve"> 2/2011. (II.15.) sz. költségvetési rendelete</t>
  </si>
  <si>
    <t xml:space="preserve">  2/2011.( II. 15 .) sz. költségvetési rendelete</t>
  </si>
  <si>
    <t>2011.évi költségvetéséről</t>
  </si>
  <si>
    <t xml:space="preserve"> 2/2011.(II.15 .) sz. költségvetési rendelete</t>
  </si>
  <si>
    <t xml:space="preserve">   2 /2011. (II. 15 .).sz. költségvetési rendelete</t>
  </si>
  <si>
    <t>Csomád Önkormányzat  2011. évi Felhalmozási Mérlege</t>
  </si>
  <si>
    <t>Csomád Önkormányzat  2011. évi Működési Mérlege</t>
  </si>
  <si>
    <t>Csomád Önkormányzat 2011. évi előirányzat-felhasználási ütemterv</t>
  </si>
  <si>
    <t>Csomád Önkormányzat 2011. évi szakfeladatainak előirányzata</t>
  </si>
  <si>
    <t xml:space="preserve"> Szlovák Kisebbségi Önkormányzat</t>
  </si>
  <si>
    <t>Csomád  Önkormányzat 2011. évi Mérlege</t>
  </si>
  <si>
    <t>Csomád Önkormányzat 2011. évi bevételei és kiadásai</t>
  </si>
  <si>
    <t>6/a. számú melléklet</t>
  </si>
  <si>
    <t>6/b. számú melléklet</t>
  </si>
  <si>
    <t>Pontosított 2011. évi előirányzat (KGR K11 program)</t>
  </si>
  <si>
    <t>8/2011(IX.20.)sz.KT.rendelettel módosított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</si>
</sst>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40E]yyyy\.\ mmmm\ d\."/>
    <numFmt numFmtId="166" formatCode="&quot;H-&quot;0000"/>
    <numFmt numFmtId="167" formatCode="_-* #,##0.0\ _F_t_-;\-* #,##0.0\ _F_t_-;_-* &quot;-&quot;??\ _F_t_-;_-@_-"/>
    <numFmt numFmtId="168" formatCode="_-* #,##0\ _F_t_-;\-* #,##0\ _F_t_-;_-* &quot;-&quot;??\ _F_t_-;_-@_-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_ ;\-#,##0\ "/>
    <numFmt numFmtId="175" formatCode="_-* #,##0.0\ _F_t_-;\-* #,##0.0\ _F_t_-;_-* &quot;-&quot;\ _F_t_-;_-@_-"/>
    <numFmt numFmtId="176" formatCode="_-* #,##0.00\ _F_t_-;\-* #,##0.00\ _F_t_-;_-* &quot;-&quot;\ _F_t_-;_-@_-"/>
    <numFmt numFmtId="177" formatCode="#,##0.0"/>
  </numFmts>
  <fonts count="2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3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3" xfId="0" applyFont="1" applyBorder="1" applyAlignment="1">
      <alignment horizontal="center" vertical="center"/>
    </xf>
    <xf numFmtId="41" fontId="0" fillId="0" borderId="3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1" fontId="2" fillId="0" borderId="17" xfId="0" applyNumberFormat="1" applyFon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0" xfId="0" applyNumberFormat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41" fontId="7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21" xfId="0" applyBorder="1" applyAlignment="1">
      <alignment/>
    </xf>
    <xf numFmtId="41" fontId="2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22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41" fontId="0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49" fontId="0" fillId="0" borderId="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8" fontId="0" fillId="0" borderId="0" xfId="15" applyNumberForma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0" fillId="0" borderId="0" xfId="15" applyNumberFormat="1" applyAlignment="1">
      <alignment/>
    </xf>
    <xf numFmtId="0" fontId="15" fillId="0" borderId="0" xfId="0" applyFont="1" applyAlignment="1">
      <alignment horizontal="center"/>
    </xf>
    <xf numFmtId="168" fontId="2" fillId="0" borderId="0" xfId="15" applyNumberFormat="1" applyFont="1" applyAlignment="1">
      <alignment/>
    </xf>
    <xf numFmtId="0" fontId="17" fillId="0" borderId="0" xfId="0" applyFont="1" applyAlignment="1">
      <alignment horizontal="right"/>
    </xf>
    <xf numFmtId="41" fontId="0" fillId="0" borderId="10" xfId="0" applyNumberFormat="1" applyFill="1" applyBorder="1" applyAlignment="1">
      <alignment/>
    </xf>
    <xf numFmtId="41" fontId="0" fillId="0" borderId="3" xfId="0" applyNumberFormat="1" applyBorder="1" applyAlignment="1">
      <alignment horizontal="right"/>
    </xf>
    <xf numFmtId="41" fontId="0" fillId="0" borderId="3" xfId="0" applyNumberForma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3" fontId="0" fillId="0" borderId="13" xfId="0" applyNumberFormat="1" applyFont="1" applyBorder="1" applyAlignment="1">
      <alignment/>
    </xf>
    <xf numFmtId="168" fontId="2" fillId="0" borderId="0" xfId="15" applyNumberFormat="1" applyFont="1" applyAlignment="1">
      <alignment horizontal="right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49" fontId="3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2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5" xfId="0" applyBorder="1" applyAlignment="1">
      <alignment horizontal="left"/>
    </xf>
    <xf numFmtId="0" fontId="4" fillId="0" borderId="52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1" fontId="0" fillId="0" borderId="29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89"/>
  <sheetViews>
    <sheetView tabSelected="1" zoomScale="120" zoomScaleNormal="120" workbookViewId="0" topLeftCell="A1">
      <selection activeCell="A7" sqref="A7:I7"/>
    </sheetView>
  </sheetViews>
  <sheetFormatPr defaultColWidth="9.140625" defaultRowHeight="12.75"/>
  <cols>
    <col min="6" max="6" width="13.57421875" style="0" customWidth="1"/>
    <col min="7" max="9" width="12.00390625" style="0" customWidth="1"/>
    <col min="11" max="11" width="13.7109375" style="0" customWidth="1"/>
  </cols>
  <sheetData>
    <row r="1" spans="1:9" ht="16.5">
      <c r="A1" s="190"/>
      <c r="B1" s="190"/>
      <c r="C1" s="190"/>
      <c r="D1" s="190"/>
      <c r="E1" s="190"/>
      <c r="F1" s="190"/>
      <c r="G1" s="190"/>
      <c r="H1" s="190"/>
      <c r="I1" s="190"/>
    </row>
    <row r="2" spans="6:10" ht="12.75">
      <c r="F2" s="191" t="s">
        <v>62</v>
      </c>
      <c r="G2" s="191"/>
      <c r="H2" s="191"/>
      <c r="I2" s="191"/>
      <c r="J2" s="1"/>
    </row>
    <row r="3" spans="6:10" ht="12.75">
      <c r="F3" s="7"/>
      <c r="G3" s="7"/>
      <c r="H3" s="7"/>
      <c r="I3" s="7"/>
      <c r="J3" s="1"/>
    </row>
    <row r="4" spans="6:10" ht="12.75">
      <c r="F4" s="7"/>
      <c r="G4" s="7"/>
      <c r="H4" s="7"/>
      <c r="I4" s="7"/>
      <c r="J4" s="1"/>
    </row>
    <row r="5" spans="1:10" ht="12.75">
      <c r="A5" s="208" t="s">
        <v>171</v>
      </c>
      <c r="B5" s="208"/>
      <c r="C5" s="208"/>
      <c r="D5" s="208"/>
      <c r="E5" s="208"/>
      <c r="F5" s="208"/>
      <c r="G5" s="208"/>
      <c r="H5" s="208"/>
      <c r="I5" s="208"/>
      <c r="J5" s="2"/>
    </row>
    <row r="6" spans="1:10" ht="12.75">
      <c r="A6" s="208" t="s">
        <v>269</v>
      </c>
      <c r="B6" s="208"/>
      <c r="C6" s="208"/>
      <c r="D6" s="208"/>
      <c r="E6" s="208"/>
      <c r="F6" s="208"/>
      <c r="G6" s="208"/>
      <c r="H6" s="208"/>
      <c r="I6" s="208"/>
      <c r="J6" s="2"/>
    </row>
    <row r="7" spans="1:10" ht="12.75">
      <c r="A7" s="192" t="s">
        <v>258</v>
      </c>
      <c r="B7" s="192"/>
      <c r="C7" s="192"/>
      <c r="D7" s="192"/>
      <c r="E7" s="192"/>
      <c r="F7" s="192"/>
      <c r="G7" s="192"/>
      <c r="H7" s="192"/>
      <c r="I7" s="192"/>
      <c r="J7" s="26"/>
    </row>
    <row r="8" spans="1:10" ht="12.75">
      <c r="A8" s="192" t="s">
        <v>265</v>
      </c>
      <c r="B8" s="192"/>
      <c r="C8" s="192"/>
      <c r="D8" s="192"/>
      <c r="E8" s="192"/>
      <c r="F8" s="192"/>
      <c r="G8" s="192"/>
      <c r="H8" s="192"/>
      <c r="I8" s="192"/>
      <c r="J8" s="26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3:9" ht="12.75">
      <c r="C11" s="3"/>
      <c r="D11" s="3"/>
      <c r="E11" s="3"/>
      <c r="F11" s="3"/>
      <c r="G11" s="3"/>
      <c r="H11" s="3"/>
      <c r="I11" s="3"/>
    </row>
    <row r="12" spans="7:9" ht="13.5" thickBot="1">
      <c r="G12" s="193" t="s">
        <v>0</v>
      </c>
      <c r="H12" s="193"/>
      <c r="I12" s="193"/>
    </row>
    <row r="13" spans="1:9" ht="17.25" customHeight="1" thickTop="1">
      <c r="A13" s="209" t="s">
        <v>1</v>
      </c>
      <c r="B13" s="211" t="s">
        <v>2</v>
      </c>
      <c r="C13" s="211"/>
      <c r="D13" s="211"/>
      <c r="E13" s="211"/>
      <c r="F13" s="213" t="s">
        <v>17</v>
      </c>
      <c r="G13" s="215" t="s">
        <v>230</v>
      </c>
      <c r="H13" s="219" t="s">
        <v>268</v>
      </c>
      <c r="I13" s="217" t="s">
        <v>239</v>
      </c>
    </row>
    <row r="14" spans="1:9" ht="17.25" customHeight="1">
      <c r="A14" s="210"/>
      <c r="B14" s="212"/>
      <c r="C14" s="212"/>
      <c r="D14" s="212"/>
      <c r="E14" s="212"/>
      <c r="F14" s="214"/>
      <c r="G14" s="216"/>
      <c r="H14" s="220"/>
      <c r="I14" s="218"/>
    </row>
    <row r="15" spans="1:9" ht="12.75">
      <c r="A15" s="8"/>
      <c r="B15" s="221" t="s">
        <v>3</v>
      </c>
      <c r="C15" s="221"/>
      <c r="D15" s="221"/>
      <c r="E15" s="221"/>
      <c r="F15" s="63"/>
      <c r="G15" s="68"/>
      <c r="H15" s="68"/>
      <c r="I15" s="168"/>
    </row>
    <row r="16" spans="1:9" ht="12.75">
      <c r="A16" s="8"/>
      <c r="B16" s="221" t="s">
        <v>19</v>
      </c>
      <c r="C16" s="221"/>
      <c r="D16" s="221"/>
      <c r="E16" s="221"/>
      <c r="F16" s="72">
        <f>SUM(F17:F18)</f>
        <v>353900</v>
      </c>
      <c r="G16" s="72">
        <f>SUM(G17:G18)</f>
        <v>356709</v>
      </c>
      <c r="H16" s="72">
        <f>SUM(H17:H18)</f>
        <v>355900</v>
      </c>
      <c r="I16" s="92">
        <f>SUM(I17:I18)</f>
        <v>355900</v>
      </c>
    </row>
    <row r="17" spans="1:9" ht="12.75">
      <c r="A17" s="27" t="s">
        <v>4</v>
      </c>
      <c r="B17" s="194" t="s">
        <v>20</v>
      </c>
      <c r="C17" s="194"/>
      <c r="D17" s="194"/>
      <c r="E17" s="194"/>
      <c r="F17" s="71">
        <f>33035-168-566</f>
        <v>32301</v>
      </c>
      <c r="G17" s="71">
        <v>38895</v>
      </c>
      <c r="H17" s="71">
        <v>38076</v>
      </c>
      <c r="I17" s="93">
        <v>38076</v>
      </c>
    </row>
    <row r="18" spans="1:9" ht="12.75">
      <c r="A18" s="27" t="s">
        <v>5</v>
      </c>
      <c r="B18" s="194" t="s">
        <v>21</v>
      </c>
      <c r="C18" s="194"/>
      <c r="D18" s="194"/>
      <c r="E18" s="194"/>
      <c r="F18" s="72">
        <f>SUM(F19:F23)</f>
        <v>321599</v>
      </c>
      <c r="G18" s="72">
        <f>SUM(G19:G23)</f>
        <v>317814</v>
      </c>
      <c r="H18" s="72">
        <f>SUM(H19:H23)</f>
        <v>317824</v>
      </c>
      <c r="I18" s="92">
        <f>SUM(I19:I23)</f>
        <v>317824</v>
      </c>
    </row>
    <row r="19" spans="1:9" ht="12.75">
      <c r="A19" s="11" t="s">
        <v>22</v>
      </c>
      <c r="B19" s="194" t="s">
        <v>23</v>
      </c>
      <c r="C19" s="194"/>
      <c r="D19" s="194"/>
      <c r="E19" s="194"/>
      <c r="F19" s="71" t="s">
        <v>232</v>
      </c>
      <c r="G19" s="71" t="s">
        <v>233</v>
      </c>
      <c r="H19" s="71" t="s">
        <v>233</v>
      </c>
      <c r="I19" s="93" t="s">
        <v>233</v>
      </c>
    </row>
    <row r="20" spans="1:9" ht="12.75">
      <c r="A20" s="11" t="s">
        <v>24</v>
      </c>
      <c r="B20" s="194" t="s">
        <v>152</v>
      </c>
      <c r="C20" s="194"/>
      <c r="D20" s="194"/>
      <c r="E20" s="194"/>
      <c r="F20" s="71">
        <v>4898</v>
      </c>
      <c r="G20" s="71">
        <v>5000</v>
      </c>
      <c r="H20" s="71">
        <v>5000</v>
      </c>
      <c r="I20" s="93">
        <v>5000</v>
      </c>
    </row>
    <row r="21" spans="1:9" ht="12.75">
      <c r="A21" s="11" t="s">
        <v>25</v>
      </c>
      <c r="B21" s="195" t="s">
        <v>182</v>
      </c>
      <c r="C21" s="196"/>
      <c r="D21" s="196"/>
      <c r="E21" s="197"/>
      <c r="F21" s="71">
        <v>45965</v>
      </c>
      <c r="G21" s="71">
        <v>42646</v>
      </c>
      <c r="H21" s="71">
        <v>42656</v>
      </c>
      <c r="I21" s="93">
        <v>42656</v>
      </c>
    </row>
    <row r="22" spans="1:9" ht="12.75">
      <c r="A22" s="11" t="s">
        <v>27</v>
      </c>
      <c r="B22" s="194" t="s">
        <v>26</v>
      </c>
      <c r="C22" s="194"/>
      <c r="D22" s="194"/>
      <c r="E22" s="194"/>
      <c r="F22" s="71">
        <v>270568</v>
      </c>
      <c r="G22" s="71">
        <v>270000</v>
      </c>
      <c r="H22" s="71">
        <v>270000</v>
      </c>
      <c r="I22" s="93">
        <v>270000</v>
      </c>
    </row>
    <row r="23" spans="1:9" ht="12.75">
      <c r="A23" s="11" t="s">
        <v>181</v>
      </c>
      <c r="B23" s="194" t="s">
        <v>162</v>
      </c>
      <c r="C23" s="194"/>
      <c r="D23" s="194"/>
      <c r="E23" s="194"/>
      <c r="F23" s="71">
        <v>168</v>
      </c>
      <c r="G23" s="71">
        <v>168</v>
      </c>
      <c r="H23" s="71">
        <v>168</v>
      </c>
      <c r="I23" s="93">
        <v>168</v>
      </c>
    </row>
    <row r="24" spans="1:9" ht="12.75">
      <c r="A24" s="9"/>
      <c r="B24" s="222" t="s">
        <v>28</v>
      </c>
      <c r="C24" s="222"/>
      <c r="D24" s="222"/>
      <c r="E24" s="222"/>
      <c r="F24" s="72">
        <f>SUM(F25)</f>
        <v>47363</v>
      </c>
      <c r="G24" s="72">
        <f>SUM(G25)</f>
        <v>55268</v>
      </c>
      <c r="H24" s="72">
        <f>SUM(H25)</f>
        <v>55268</v>
      </c>
      <c r="I24" s="92">
        <f>SUM(I25)</f>
        <v>58013</v>
      </c>
    </row>
    <row r="25" spans="1:9" ht="12.75">
      <c r="A25" s="11" t="s">
        <v>6</v>
      </c>
      <c r="B25" s="194" t="s">
        <v>231</v>
      </c>
      <c r="C25" s="194"/>
      <c r="D25" s="194"/>
      <c r="E25" s="194"/>
      <c r="F25" s="71">
        <f>SUM(F26:F27)</f>
        <v>47363</v>
      </c>
      <c r="G25" s="71">
        <f>SUM(G26:G27)</f>
        <v>55268</v>
      </c>
      <c r="H25" s="71">
        <f>SUM(H26:H33)</f>
        <v>55268</v>
      </c>
      <c r="I25" s="93">
        <f>SUM(I26:I33)</f>
        <v>58013</v>
      </c>
    </row>
    <row r="26" spans="1:9" ht="12.75">
      <c r="A26" s="11" t="s">
        <v>63</v>
      </c>
      <c r="B26" s="194" t="s">
        <v>161</v>
      </c>
      <c r="C26" s="194"/>
      <c r="D26" s="194"/>
      <c r="E26" s="194"/>
      <c r="F26" s="71">
        <v>46797</v>
      </c>
      <c r="G26" s="71">
        <v>55059</v>
      </c>
      <c r="H26" s="71">
        <v>54861</v>
      </c>
      <c r="I26" s="93">
        <v>54861</v>
      </c>
    </row>
    <row r="27" spans="1:9" ht="12.75">
      <c r="A27" s="11" t="s">
        <v>64</v>
      </c>
      <c r="B27" s="194" t="s">
        <v>29</v>
      </c>
      <c r="C27" s="194"/>
      <c r="D27" s="194"/>
      <c r="E27" s="194"/>
      <c r="F27" s="71">
        <v>566</v>
      </c>
      <c r="G27" s="71">
        <v>209</v>
      </c>
      <c r="H27" s="71"/>
      <c r="I27" s="188">
        <v>305</v>
      </c>
    </row>
    <row r="28" spans="1:10" ht="12.75">
      <c r="A28" s="11" t="s">
        <v>65</v>
      </c>
      <c r="B28" s="194" t="s">
        <v>180</v>
      </c>
      <c r="C28" s="194"/>
      <c r="D28" s="194"/>
      <c r="E28" s="194"/>
      <c r="F28" s="71" t="s">
        <v>232</v>
      </c>
      <c r="G28" s="71" t="s">
        <v>232</v>
      </c>
      <c r="H28" s="71">
        <v>407</v>
      </c>
      <c r="I28" s="144">
        <v>407</v>
      </c>
      <c r="J28" s="13"/>
    </row>
    <row r="29" spans="1:10" ht="12.75">
      <c r="A29" s="11" t="s">
        <v>67</v>
      </c>
      <c r="B29" s="194" t="s">
        <v>150</v>
      </c>
      <c r="C29" s="223"/>
      <c r="D29" s="223"/>
      <c r="E29" s="223"/>
      <c r="F29" s="71" t="s">
        <v>232</v>
      </c>
      <c r="G29" s="71" t="s">
        <v>232</v>
      </c>
      <c r="H29" s="71" t="s">
        <v>232</v>
      </c>
      <c r="I29" s="144" t="s">
        <v>232</v>
      </c>
      <c r="J29" s="13"/>
    </row>
    <row r="30" spans="1:10" ht="12.75">
      <c r="A30" s="11" t="s">
        <v>68</v>
      </c>
      <c r="B30" s="194" t="s">
        <v>30</v>
      </c>
      <c r="C30" s="223"/>
      <c r="D30" s="223"/>
      <c r="E30" s="223"/>
      <c r="F30" s="71" t="s">
        <v>232</v>
      </c>
      <c r="G30" s="71" t="s">
        <v>232</v>
      </c>
      <c r="H30" s="71" t="s">
        <v>232</v>
      </c>
      <c r="I30" s="144">
        <v>1661</v>
      </c>
      <c r="J30" s="13"/>
    </row>
    <row r="31" spans="1:9" ht="12.75">
      <c r="A31" s="11" t="s">
        <v>69</v>
      </c>
      <c r="B31" s="194" t="s">
        <v>31</v>
      </c>
      <c r="C31" s="223"/>
      <c r="D31" s="223"/>
      <c r="E31" s="223"/>
      <c r="F31" s="71" t="s">
        <v>232</v>
      </c>
      <c r="G31" s="71" t="s">
        <v>232</v>
      </c>
      <c r="H31" s="71" t="s">
        <v>232</v>
      </c>
      <c r="I31" s="144" t="s">
        <v>232</v>
      </c>
    </row>
    <row r="32" spans="1:9" ht="12.75">
      <c r="A32" s="11" t="s">
        <v>149</v>
      </c>
      <c r="B32" s="195" t="s">
        <v>61</v>
      </c>
      <c r="C32" s="196"/>
      <c r="D32" s="196"/>
      <c r="E32" s="197"/>
      <c r="F32" s="71" t="s">
        <v>232</v>
      </c>
      <c r="G32" s="71" t="s">
        <v>232</v>
      </c>
      <c r="H32" s="71" t="s">
        <v>232</v>
      </c>
      <c r="I32" s="144" t="s">
        <v>232</v>
      </c>
    </row>
    <row r="33" spans="1:9" ht="12.75">
      <c r="A33" s="11" t="s">
        <v>241</v>
      </c>
      <c r="B33" s="195" t="s">
        <v>242</v>
      </c>
      <c r="C33" s="196"/>
      <c r="D33" s="196"/>
      <c r="E33" s="197"/>
      <c r="F33" s="71"/>
      <c r="G33" s="71"/>
      <c r="H33" s="71"/>
      <c r="I33" s="144">
        <v>779</v>
      </c>
    </row>
    <row r="34" spans="1:9" ht="12.75">
      <c r="A34" s="11"/>
      <c r="B34" s="222" t="s">
        <v>33</v>
      </c>
      <c r="C34" s="222"/>
      <c r="D34" s="222"/>
      <c r="E34" s="222"/>
      <c r="F34" s="72">
        <f>SUM(F35:F36)</f>
        <v>194533</v>
      </c>
      <c r="G34" s="72">
        <f>SUM(G35:G36)</f>
        <v>95845</v>
      </c>
      <c r="H34" s="72">
        <f>SUM(H35:H36)</f>
        <v>95845</v>
      </c>
      <c r="I34" s="145">
        <f>SUM(I35:I36)</f>
        <v>95845</v>
      </c>
    </row>
    <row r="35" spans="1:9" ht="12.75">
      <c r="A35" s="11" t="s">
        <v>7</v>
      </c>
      <c r="B35" s="194" t="s">
        <v>34</v>
      </c>
      <c r="C35" s="194"/>
      <c r="D35" s="194"/>
      <c r="E35" s="194"/>
      <c r="F35" s="71">
        <v>0</v>
      </c>
      <c r="G35" s="71">
        <v>0</v>
      </c>
      <c r="H35" s="71">
        <v>0</v>
      </c>
      <c r="I35" s="146">
        <v>0</v>
      </c>
    </row>
    <row r="36" spans="1:10" ht="12.75">
      <c r="A36" s="11" t="s">
        <v>8</v>
      </c>
      <c r="B36" s="194" t="s">
        <v>35</v>
      </c>
      <c r="C36" s="194"/>
      <c r="D36" s="194"/>
      <c r="E36" s="194"/>
      <c r="F36" s="71">
        <v>194533</v>
      </c>
      <c r="G36" s="71">
        <v>95845</v>
      </c>
      <c r="H36" s="71">
        <v>95845</v>
      </c>
      <c r="I36" s="146">
        <v>95845</v>
      </c>
      <c r="J36" s="87"/>
    </row>
    <row r="37" spans="1:10" ht="12.75">
      <c r="A37" s="11" t="s">
        <v>9</v>
      </c>
      <c r="B37" s="194" t="s">
        <v>10</v>
      </c>
      <c r="C37" s="223"/>
      <c r="D37" s="223"/>
      <c r="E37" s="223"/>
      <c r="F37" s="71" t="s">
        <v>232</v>
      </c>
      <c r="G37" s="71" t="s">
        <v>232</v>
      </c>
      <c r="H37" s="71" t="s">
        <v>232</v>
      </c>
      <c r="I37" s="146" t="s">
        <v>232</v>
      </c>
      <c r="J37" s="13"/>
    </row>
    <row r="38" spans="1:10" ht="12.75">
      <c r="A38" s="11"/>
      <c r="B38" s="222" t="s">
        <v>37</v>
      </c>
      <c r="C38" s="222"/>
      <c r="D38" s="222"/>
      <c r="E38" s="222"/>
      <c r="F38" s="72">
        <f>SUM(F39)</f>
        <v>3553</v>
      </c>
      <c r="G38" s="72">
        <f>SUM(G39)</f>
        <v>3572</v>
      </c>
      <c r="H38" s="72">
        <f>SUM(H39)</f>
        <v>4381</v>
      </c>
      <c r="I38" s="145">
        <f>SUM(I39)</f>
        <v>4779</v>
      </c>
      <c r="J38" s="13"/>
    </row>
    <row r="39" spans="1:10" ht="12.75">
      <c r="A39" s="11" t="s">
        <v>11</v>
      </c>
      <c r="B39" s="194" t="s">
        <v>38</v>
      </c>
      <c r="C39" s="194"/>
      <c r="D39" s="194"/>
      <c r="E39" s="194"/>
      <c r="F39" s="71">
        <v>3553</v>
      </c>
      <c r="G39" s="71">
        <v>3572</v>
      </c>
      <c r="H39" s="71">
        <f>H40+H41</f>
        <v>4381</v>
      </c>
      <c r="I39" s="146">
        <f>I40+I41</f>
        <v>4779</v>
      </c>
      <c r="J39" s="137"/>
    </row>
    <row r="40" spans="1:9" ht="12.75">
      <c r="A40" s="11"/>
      <c r="B40" s="194" t="s">
        <v>39</v>
      </c>
      <c r="C40" s="194"/>
      <c r="D40" s="194"/>
      <c r="E40" s="194"/>
      <c r="F40" s="71">
        <v>3553</v>
      </c>
      <c r="G40" s="71">
        <v>3572</v>
      </c>
      <c r="H40" s="71">
        <v>3572</v>
      </c>
      <c r="I40" s="146">
        <v>3572</v>
      </c>
    </row>
    <row r="41" spans="1:9" ht="12.75">
      <c r="A41" s="11"/>
      <c r="B41" s="194" t="s">
        <v>240</v>
      </c>
      <c r="C41" s="194"/>
      <c r="D41" s="194"/>
      <c r="E41" s="194"/>
      <c r="F41" s="71"/>
      <c r="G41" s="71"/>
      <c r="H41" s="71">
        <v>809</v>
      </c>
      <c r="I41" s="189">
        <v>1207</v>
      </c>
    </row>
    <row r="42" spans="1:9" ht="12.75">
      <c r="A42" s="11" t="s">
        <v>12</v>
      </c>
      <c r="B42" s="194" t="s">
        <v>40</v>
      </c>
      <c r="C42" s="194"/>
      <c r="D42" s="194"/>
      <c r="E42" s="194"/>
      <c r="F42" s="71" t="s">
        <v>232</v>
      </c>
      <c r="G42" s="71" t="s">
        <v>232</v>
      </c>
      <c r="H42" s="71" t="s">
        <v>232</v>
      </c>
      <c r="I42" s="93" t="s">
        <v>232</v>
      </c>
    </row>
    <row r="43" spans="1:10" ht="12.75">
      <c r="A43" s="11"/>
      <c r="B43" s="194" t="s">
        <v>39</v>
      </c>
      <c r="C43" s="194"/>
      <c r="D43" s="194"/>
      <c r="E43" s="194"/>
      <c r="F43" s="71" t="s">
        <v>232</v>
      </c>
      <c r="G43" s="71" t="s">
        <v>232</v>
      </c>
      <c r="H43" s="71" t="s">
        <v>232</v>
      </c>
      <c r="I43" s="93" t="s">
        <v>232</v>
      </c>
      <c r="J43" s="13"/>
    </row>
    <row r="44" spans="1:10" ht="12.75">
      <c r="A44" s="11"/>
      <c r="B44" s="224" t="s">
        <v>42</v>
      </c>
      <c r="C44" s="224"/>
      <c r="D44" s="224"/>
      <c r="E44" s="224"/>
      <c r="F44" s="71" t="s">
        <v>232</v>
      </c>
      <c r="G44" s="71" t="s">
        <v>232</v>
      </c>
      <c r="H44" s="71" t="s">
        <v>232</v>
      </c>
      <c r="I44" s="93" t="s">
        <v>232</v>
      </c>
      <c r="J44" s="13"/>
    </row>
    <row r="45" spans="1:9" ht="12.75">
      <c r="A45" s="11"/>
      <c r="B45" s="222" t="s">
        <v>43</v>
      </c>
      <c r="C45" s="222"/>
      <c r="D45" s="222"/>
      <c r="E45" s="222"/>
      <c r="F45" s="71" t="s">
        <v>232</v>
      </c>
      <c r="G45" s="71" t="s">
        <v>232</v>
      </c>
      <c r="H45" s="71" t="s">
        <v>232</v>
      </c>
      <c r="I45" s="93" t="s">
        <v>232</v>
      </c>
    </row>
    <row r="46" spans="1:9" ht="12.75">
      <c r="A46" s="11"/>
      <c r="B46" s="222" t="s">
        <v>45</v>
      </c>
      <c r="C46" s="222"/>
      <c r="D46" s="222"/>
      <c r="E46" s="222"/>
      <c r="F46" s="72">
        <v>0</v>
      </c>
      <c r="G46" s="72">
        <v>0</v>
      </c>
      <c r="H46" s="72">
        <v>0</v>
      </c>
      <c r="I46" s="92">
        <v>0</v>
      </c>
    </row>
    <row r="47" spans="1:9" ht="12.75">
      <c r="A47" s="11" t="s">
        <v>13</v>
      </c>
      <c r="B47" s="194" t="s">
        <v>70</v>
      </c>
      <c r="C47" s="222"/>
      <c r="D47" s="222"/>
      <c r="E47" s="222"/>
      <c r="F47" s="71" t="s">
        <v>232</v>
      </c>
      <c r="G47" s="71" t="s">
        <v>232</v>
      </c>
      <c r="H47" s="71" t="s">
        <v>232</v>
      </c>
      <c r="I47" s="93" t="s">
        <v>232</v>
      </c>
    </row>
    <row r="48" spans="1:9" ht="12.75">
      <c r="A48" s="11" t="s">
        <v>58</v>
      </c>
      <c r="B48" s="194" t="s">
        <v>125</v>
      </c>
      <c r="C48" s="194"/>
      <c r="D48" s="194"/>
      <c r="E48" s="194"/>
      <c r="F48" s="71" t="s">
        <v>232</v>
      </c>
      <c r="G48" s="71" t="s">
        <v>232</v>
      </c>
      <c r="H48" s="71" t="s">
        <v>232</v>
      </c>
      <c r="I48" s="93" t="s">
        <v>232</v>
      </c>
    </row>
    <row r="49" spans="1:9" ht="12.75">
      <c r="A49" s="11" t="s">
        <v>60</v>
      </c>
      <c r="B49" s="194" t="s">
        <v>46</v>
      </c>
      <c r="C49" s="194"/>
      <c r="D49" s="194"/>
      <c r="E49" s="194"/>
      <c r="F49" s="71" t="s">
        <v>232</v>
      </c>
      <c r="G49" s="71" t="s">
        <v>232</v>
      </c>
      <c r="H49" s="71" t="s">
        <v>232</v>
      </c>
      <c r="I49" s="93" t="s">
        <v>232</v>
      </c>
    </row>
    <row r="50" spans="1:9" ht="12.75">
      <c r="A50" s="11"/>
      <c r="B50" s="222" t="s">
        <v>48</v>
      </c>
      <c r="C50" s="222"/>
      <c r="D50" s="222"/>
      <c r="E50" s="222"/>
      <c r="F50" s="72">
        <f>SUM(F51:F52)</f>
        <v>102551</v>
      </c>
      <c r="G50" s="72">
        <f>SUM(G51:G52)</f>
        <v>0</v>
      </c>
      <c r="H50" s="72">
        <f>SUM(H51:H52)</f>
        <v>0</v>
      </c>
      <c r="I50" s="92">
        <f>SUM(I51:I52)</f>
        <v>0</v>
      </c>
    </row>
    <row r="51" spans="1:9" ht="12.75">
      <c r="A51" s="11" t="s">
        <v>71</v>
      </c>
      <c r="B51" s="194" t="s">
        <v>49</v>
      </c>
      <c r="C51" s="194"/>
      <c r="D51" s="194"/>
      <c r="E51" s="194"/>
      <c r="F51" s="71">
        <v>102551</v>
      </c>
      <c r="G51" s="71">
        <v>0</v>
      </c>
      <c r="H51" s="71">
        <v>0</v>
      </c>
      <c r="I51" s="93">
        <v>0</v>
      </c>
    </row>
    <row r="52" spans="1:9" ht="13.5" thickBot="1">
      <c r="A52" s="169" t="s">
        <v>96</v>
      </c>
      <c r="B52" s="225" t="s">
        <v>50</v>
      </c>
      <c r="C52" s="225"/>
      <c r="D52" s="225"/>
      <c r="E52" s="225"/>
      <c r="F52" s="170" t="s">
        <v>232</v>
      </c>
      <c r="G52" s="170" t="s">
        <v>232</v>
      </c>
      <c r="H52" s="170" t="s">
        <v>232</v>
      </c>
      <c r="I52" s="171" t="s">
        <v>232</v>
      </c>
    </row>
    <row r="53" spans="1:9" ht="14.25" thickBot="1" thickTop="1">
      <c r="A53" s="172"/>
      <c r="B53" s="226" t="s">
        <v>51</v>
      </c>
      <c r="C53" s="226"/>
      <c r="D53" s="226"/>
      <c r="E53" s="226"/>
      <c r="F53" s="173">
        <f>SUM(F16,F24,F34,F38,F50)</f>
        <v>701900</v>
      </c>
      <c r="G53" s="173">
        <f>G16+G24+G34+G38+G50</f>
        <v>511394</v>
      </c>
      <c r="H53" s="173">
        <f>H16+H24+H34+H38+H50</f>
        <v>511394</v>
      </c>
      <c r="I53" s="174">
        <f>I16+I24+I34+I38+I50</f>
        <v>514537</v>
      </c>
    </row>
    <row r="54" ht="13.5" thickTop="1"/>
    <row r="58" spans="6:9" ht="12.75">
      <c r="F58" s="7"/>
      <c r="G58" s="7"/>
      <c r="H58" s="7"/>
      <c r="I58" s="7"/>
    </row>
    <row r="59" spans="6:9" ht="12.75">
      <c r="F59" s="7"/>
      <c r="G59" s="7"/>
      <c r="H59" s="7"/>
      <c r="I59" s="7"/>
    </row>
    <row r="60" spans="6:9" ht="12.75">
      <c r="F60" s="7"/>
      <c r="G60" s="7"/>
      <c r="H60" s="7"/>
      <c r="I60" s="7"/>
    </row>
    <row r="61" spans="6:9" ht="12.75">
      <c r="F61" s="7"/>
      <c r="G61" s="7"/>
      <c r="H61" s="7"/>
      <c r="I61" s="7"/>
    </row>
    <row r="62" spans="6:9" ht="12.75">
      <c r="F62" s="7"/>
      <c r="G62" s="7"/>
      <c r="H62" s="7"/>
      <c r="I62" s="7"/>
    </row>
    <row r="63" spans="5:9" ht="12.75">
      <c r="E63" s="7"/>
      <c r="I63" s="123" t="s">
        <v>72</v>
      </c>
    </row>
    <row r="65" ht="13.5" thickBot="1">
      <c r="I65" s="12" t="s">
        <v>0</v>
      </c>
    </row>
    <row r="66" spans="1:9" ht="17.25" customHeight="1" thickTop="1">
      <c r="A66" s="209" t="s">
        <v>1</v>
      </c>
      <c r="B66" s="211" t="s">
        <v>2</v>
      </c>
      <c r="C66" s="211"/>
      <c r="D66" s="211"/>
      <c r="E66" s="211"/>
      <c r="F66" s="213" t="s">
        <v>17</v>
      </c>
      <c r="G66" s="215" t="s">
        <v>230</v>
      </c>
      <c r="H66" s="219" t="s">
        <v>268</v>
      </c>
      <c r="I66" s="217" t="s">
        <v>239</v>
      </c>
    </row>
    <row r="67" spans="1:9" ht="17.25" customHeight="1">
      <c r="A67" s="210"/>
      <c r="B67" s="212"/>
      <c r="C67" s="212"/>
      <c r="D67" s="212"/>
      <c r="E67" s="212"/>
      <c r="F67" s="214"/>
      <c r="G67" s="216"/>
      <c r="H67" s="220"/>
      <c r="I67" s="218"/>
    </row>
    <row r="68" spans="1:9" ht="12.75">
      <c r="A68" s="6"/>
      <c r="B68" s="222" t="s">
        <v>15</v>
      </c>
      <c r="C68" s="222"/>
      <c r="D68" s="222"/>
      <c r="E68" s="222"/>
      <c r="F68" s="56"/>
      <c r="G68" s="56"/>
      <c r="H68" s="56"/>
      <c r="I68" s="180"/>
    </row>
    <row r="69" spans="1:9" ht="12.75">
      <c r="A69" s="5" t="s">
        <v>4</v>
      </c>
      <c r="B69" s="194" t="s">
        <v>52</v>
      </c>
      <c r="C69" s="194"/>
      <c r="D69" s="194"/>
      <c r="E69" s="194"/>
      <c r="F69" s="56">
        <v>106553</v>
      </c>
      <c r="G69" s="56">
        <v>119572</v>
      </c>
      <c r="H69" s="56">
        <v>119572</v>
      </c>
      <c r="I69" s="85">
        <v>120499</v>
      </c>
    </row>
    <row r="70" spans="1:9" ht="12.75">
      <c r="A70" s="5" t="s">
        <v>5</v>
      </c>
      <c r="B70" s="194" t="s">
        <v>53</v>
      </c>
      <c r="C70" s="194"/>
      <c r="D70" s="194"/>
      <c r="E70" s="194"/>
      <c r="F70" s="56">
        <v>25619</v>
      </c>
      <c r="G70" s="56">
        <v>29254</v>
      </c>
      <c r="H70" s="56">
        <v>29254</v>
      </c>
      <c r="I70" s="85">
        <v>29763</v>
      </c>
    </row>
    <row r="71" spans="1:9" ht="12.75">
      <c r="A71" s="27" t="s">
        <v>6</v>
      </c>
      <c r="B71" s="194" t="s">
        <v>54</v>
      </c>
      <c r="C71" s="194"/>
      <c r="D71" s="194"/>
      <c r="E71" s="194"/>
      <c r="F71" s="56">
        <v>79133</v>
      </c>
      <c r="G71" s="56">
        <v>78702</v>
      </c>
      <c r="H71" s="56">
        <v>75452</v>
      </c>
      <c r="I71" s="85">
        <v>75512</v>
      </c>
    </row>
    <row r="72" spans="1:9" ht="12.75">
      <c r="A72" s="27" t="s">
        <v>7</v>
      </c>
      <c r="B72" s="194" t="s">
        <v>154</v>
      </c>
      <c r="C72" s="223"/>
      <c r="D72" s="223"/>
      <c r="E72" s="223"/>
      <c r="F72" s="56">
        <v>6411</v>
      </c>
      <c r="G72" s="56">
        <v>5485</v>
      </c>
      <c r="H72" s="56">
        <v>5485</v>
      </c>
      <c r="I72" s="85">
        <v>5485</v>
      </c>
    </row>
    <row r="73" spans="1:9" ht="12.75">
      <c r="A73" s="27" t="s">
        <v>8</v>
      </c>
      <c r="B73" s="194" t="s">
        <v>153</v>
      </c>
      <c r="C73" s="194"/>
      <c r="D73" s="194"/>
      <c r="E73" s="194"/>
      <c r="F73" s="56">
        <v>4740</v>
      </c>
      <c r="G73" s="56">
        <v>5876</v>
      </c>
      <c r="H73" s="56">
        <v>5876</v>
      </c>
      <c r="I73" s="85">
        <v>7523</v>
      </c>
    </row>
    <row r="74" spans="1:9" ht="12.75">
      <c r="A74" s="27" t="s">
        <v>9</v>
      </c>
      <c r="B74" s="195" t="s">
        <v>243</v>
      </c>
      <c r="C74" s="196"/>
      <c r="D74" s="196"/>
      <c r="E74" s="197"/>
      <c r="F74" s="56"/>
      <c r="G74" s="56"/>
      <c r="H74" s="56">
        <v>3250</v>
      </c>
      <c r="I74" s="84">
        <v>3250</v>
      </c>
    </row>
    <row r="75" spans="1:9" ht="12.75">
      <c r="A75" s="27" t="s">
        <v>11</v>
      </c>
      <c r="B75" s="195" t="s">
        <v>163</v>
      </c>
      <c r="C75" s="196"/>
      <c r="D75" s="196"/>
      <c r="E75" s="197"/>
      <c r="F75" s="56">
        <v>5200</v>
      </c>
      <c r="G75" s="56">
        <v>4300</v>
      </c>
      <c r="H75" s="56">
        <v>4300</v>
      </c>
      <c r="I75" s="84">
        <v>4300</v>
      </c>
    </row>
    <row r="76" spans="1:9" ht="12.75">
      <c r="A76" s="5"/>
      <c r="B76" s="222" t="s">
        <v>73</v>
      </c>
      <c r="C76" s="222"/>
      <c r="D76" s="222"/>
      <c r="E76" s="222"/>
      <c r="F76" s="55">
        <f>SUM(F69:F75)</f>
        <v>227656</v>
      </c>
      <c r="G76" s="55">
        <f>SUM(G69:G75)</f>
        <v>243189</v>
      </c>
      <c r="H76" s="55">
        <f>SUM(H69:H75)</f>
        <v>243189</v>
      </c>
      <c r="I76" s="86">
        <f>SUM(I69:I75)</f>
        <v>246332</v>
      </c>
    </row>
    <row r="77" spans="1:11" ht="12.75">
      <c r="A77" s="5" t="s">
        <v>12</v>
      </c>
      <c r="B77" s="227" t="s">
        <v>55</v>
      </c>
      <c r="C77" s="223"/>
      <c r="D77" s="223"/>
      <c r="E77" s="223"/>
      <c r="F77" s="56">
        <v>254381</v>
      </c>
      <c r="G77" s="56">
        <v>126455</v>
      </c>
      <c r="H77" s="56">
        <v>126455</v>
      </c>
      <c r="I77" s="84">
        <v>126455</v>
      </c>
      <c r="K77" s="65"/>
    </row>
    <row r="78" spans="1:11" ht="12.75">
      <c r="A78" s="5" t="s">
        <v>13</v>
      </c>
      <c r="B78" s="194" t="s">
        <v>56</v>
      </c>
      <c r="C78" s="194"/>
      <c r="D78" s="194"/>
      <c r="E78" s="194"/>
      <c r="F78" s="56">
        <v>154000</v>
      </c>
      <c r="G78" s="56">
        <v>1000</v>
      </c>
      <c r="H78" s="56">
        <v>1000</v>
      </c>
      <c r="I78" s="84">
        <v>1000</v>
      </c>
      <c r="K78" s="66"/>
    </row>
    <row r="79" spans="1:11" ht="12.75">
      <c r="A79" s="5" t="s">
        <v>58</v>
      </c>
      <c r="B79" s="228" t="s">
        <v>234</v>
      </c>
      <c r="C79" s="229"/>
      <c r="D79" s="229"/>
      <c r="E79" s="230"/>
      <c r="F79" s="81" t="s">
        <v>232</v>
      </c>
      <c r="G79" s="83">
        <v>12250</v>
      </c>
      <c r="H79" s="83">
        <v>12250</v>
      </c>
      <c r="I79" s="91">
        <v>12250</v>
      </c>
      <c r="K79" s="66"/>
    </row>
    <row r="80" spans="1:11" ht="12.75">
      <c r="A80" s="5" t="s">
        <v>60</v>
      </c>
      <c r="B80" s="194" t="s">
        <v>57</v>
      </c>
      <c r="C80" s="194"/>
      <c r="D80" s="194"/>
      <c r="E80" s="194"/>
      <c r="F80" s="136" t="s">
        <v>232</v>
      </c>
      <c r="G80" s="136" t="s">
        <v>232</v>
      </c>
      <c r="H80" s="136" t="s">
        <v>232</v>
      </c>
      <c r="I80" s="181" t="s">
        <v>232</v>
      </c>
      <c r="K80" s="66"/>
    </row>
    <row r="81" spans="1:11" ht="12.75">
      <c r="A81" s="5"/>
      <c r="B81" s="221" t="s">
        <v>74</v>
      </c>
      <c r="C81" s="221"/>
      <c r="D81" s="221"/>
      <c r="E81" s="221"/>
      <c r="F81" s="55">
        <f>SUM(F77:F80)</f>
        <v>408381</v>
      </c>
      <c r="G81" s="55">
        <f>SUM(G77:G80)</f>
        <v>139705</v>
      </c>
      <c r="H81" s="55">
        <f>SUM(H77:H80)</f>
        <v>139705</v>
      </c>
      <c r="I81" s="86">
        <f>SUM(I77:I80)</f>
        <v>139705</v>
      </c>
      <c r="K81" s="66"/>
    </row>
    <row r="82" spans="1:11" ht="12.75">
      <c r="A82" s="5" t="s">
        <v>71</v>
      </c>
      <c r="B82" s="243" t="s">
        <v>176</v>
      </c>
      <c r="C82" s="244"/>
      <c r="D82" s="244"/>
      <c r="E82" s="245"/>
      <c r="F82" s="83">
        <v>7863</v>
      </c>
      <c r="G82" s="83">
        <v>0</v>
      </c>
      <c r="H82" s="83">
        <v>0</v>
      </c>
      <c r="I82" s="91">
        <v>0</v>
      </c>
      <c r="K82" s="66"/>
    </row>
    <row r="83" spans="1:11" ht="12.75">
      <c r="A83" s="5"/>
      <c r="B83" s="231" t="s">
        <v>164</v>
      </c>
      <c r="C83" s="232"/>
      <c r="D83" s="232"/>
      <c r="E83" s="233"/>
      <c r="F83" s="55">
        <f>SUM(F82)</f>
        <v>7863</v>
      </c>
      <c r="G83" s="55">
        <f>SUM(G82)</f>
        <v>0</v>
      </c>
      <c r="H83" s="55">
        <f>SUM(H82)</f>
        <v>0</v>
      </c>
      <c r="I83" s="86">
        <f>SUM(I82)</f>
        <v>0</v>
      </c>
      <c r="K83" s="66"/>
    </row>
    <row r="84" spans="1:11" ht="12.75">
      <c r="A84" s="5" t="s">
        <v>96</v>
      </c>
      <c r="B84" s="227" t="s">
        <v>75</v>
      </c>
      <c r="C84" s="223"/>
      <c r="D84" s="223"/>
      <c r="E84" s="223"/>
      <c r="F84" s="55">
        <v>58000</v>
      </c>
      <c r="G84" s="55">
        <v>128500</v>
      </c>
      <c r="H84" s="55">
        <v>128500</v>
      </c>
      <c r="I84" s="86">
        <v>128500</v>
      </c>
      <c r="K84" s="66"/>
    </row>
    <row r="85" spans="1:11" ht="12.75">
      <c r="A85" s="5" t="s">
        <v>110</v>
      </c>
      <c r="B85" s="240" t="s">
        <v>61</v>
      </c>
      <c r="C85" s="241"/>
      <c r="D85" s="241"/>
      <c r="E85" s="242"/>
      <c r="F85" s="63" t="s">
        <v>232</v>
      </c>
      <c r="G85" s="63" t="s">
        <v>232</v>
      </c>
      <c r="H85" s="63" t="s">
        <v>232</v>
      </c>
      <c r="I85" s="164" t="s">
        <v>232</v>
      </c>
      <c r="K85" s="66"/>
    </row>
    <row r="86" spans="1:11" ht="12.75">
      <c r="A86" s="5" t="s">
        <v>119</v>
      </c>
      <c r="B86" s="194" t="s">
        <v>16</v>
      </c>
      <c r="C86" s="194"/>
      <c r="D86" s="194"/>
      <c r="E86" s="194"/>
      <c r="F86" s="63" t="s">
        <v>232</v>
      </c>
      <c r="G86" s="63" t="s">
        <v>232</v>
      </c>
      <c r="H86" s="63" t="s">
        <v>232</v>
      </c>
      <c r="I86" s="164" t="s">
        <v>232</v>
      </c>
      <c r="K86" s="67"/>
    </row>
    <row r="87" spans="1:9" ht="13.5" thickBot="1">
      <c r="A87" s="90" t="s">
        <v>120</v>
      </c>
      <c r="B87" s="225" t="s">
        <v>18</v>
      </c>
      <c r="C87" s="225"/>
      <c r="D87" s="225"/>
      <c r="E87" s="225"/>
      <c r="F87" s="175" t="s">
        <v>232</v>
      </c>
      <c r="G87" s="175" t="s">
        <v>232</v>
      </c>
      <c r="H87" s="175" t="s">
        <v>232</v>
      </c>
      <c r="I87" s="182" t="s">
        <v>232</v>
      </c>
    </row>
    <row r="88" spans="1:9" ht="13.5" thickTop="1">
      <c r="A88" s="183"/>
      <c r="B88" s="234" t="s">
        <v>76</v>
      </c>
      <c r="C88" s="235"/>
      <c r="D88" s="235"/>
      <c r="E88" s="236"/>
      <c r="F88" s="178">
        <f>SUM(F76,F81,F83)+F84</f>
        <v>701900</v>
      </c>
      <c r="G88" s="176">
        <f>SUM(G76,G81,G83)+G84</f>
        <v>511394</v>
      </c>
      <c r="H88" s="176">
        <f>SUM(H76,H81,H83)+H84</f>
        <v>511394</v>
      </c>
      <c r="I88" s="176">
        <f>SUM(I76,I81,I83)+I84</f>
        <v>514537</v>
      </c>
    </row>
    <row r="89" spans="1:9" ht="13.5" thickBot="1">
      <c r="A89" s="184"/>
      <c r="B89" s="237" t="s">
        <v>59</v>
      </c>
      <c r="C89" s="238"/>
      <c r="D89" s="238"/>
      <c r="E89" s="239"/>
      <c r="F89" s="179">
        <v>40</v>
      </c>
      <c r="G89" s="177">
        <v>47</v>
      </c>
      <c r="H89" s="177">
        <v>47</v>
      </c>
      <c r="I89" s="177">
        <v>47</v>
      </c>
    </row>
    <row r="90" ht="13.5" thickTop="1"/>
  </sheetData>
  <mergeCells count="80">
    <mergeCell ref="B83:E83"/>
    <mergeCell ref="B88:E88"/>
    <mergeCell ref="B89:E89"/>
    <mergeCell ref="B81:E81"/>
    <mergeCell ref="B84:E84"/>
    <mergeCell ref="B86:E86"/>
    <mergeCell ref="B87:E87"/>
    <mergeCell ref="B85:E85"/>
    <mergeCell ref="B82:E82"/>
    <mergeCell ref="B80:E80"/>
    <mergeCell ref="B72:E72"/>
    <mergeCell ref="B76:E76"/>
    <mergeCell ref="B77:E77"/>
    <mergeCell ref="B78:E78"/>
    <mergeCell ref="B75:E75"/>
    <mergeCell ref="B79:E79"/>
    <mergeCell ref="B74:E74"/>
    <mergeCell ref="B69:E69"/>
    <mergeCell ref="B70:E70"/>
    <mergeCell ref="B71:E71"/>
    <mergeCell ref="B73:E73"/>
    <mergeCell ref="F66:F67"/>
    <mergeCell ref="G66:G67"/>
    <mergeCell ref="I66:I67"/>
    <mergeCell ref="B68:E68"/>
    <mergeCell ref="H66:H67"/>
    <mergeCell ref="B51:E51"/>
    <mergeCell ref="B52:E52"/>
    <mergeCell ref="B53:E53"/>
    <mergeCell ref="A66:A67"/>
    <mergeCell ref="B66:E67"/>
    <mergeCell ref="B50:E50"/>
    <mergeCell ref="B43:E43"/>
    <mergeCell ref="B44:E44"/>
    <mergeCell ref="B40:E40"/>
    <mergeCell ref="B42:E42"/>
    <mergeCell ref="B45:E45"/>
    <mergeCell ref="B46:E46"/>
    <mergeCell ref="B47:E47"/>
    <mergeCell ref="B49:E49"/>
    <mergeCell ref="B48:E48"/>
    <mergeCell ref="B37:E37"/>
    <mergeCell ref="B38:E38"/>
    <mergeCell ref="B39:E39"/>
    <mergeCell ref="B35:E35"/>
    <mergeCell ref="B36:E36"/>
    <mergeCell ref="B29:E29"/>
    <mergeCell ref="B30:E30"/>
    <mergeCell ref="B31:E31"/>
    <mergeCell ref="B34:E34"/>
    <mergeCell ref="B32:E32"/>
    <mergeCell ref="B26:E26"/>
    <mergeCell ref="B27:E27"/>
    <mergeCell ref="B28:E28"/>
    <mergeCell ref="B24:E24"/>
    <mergeCell ref="B25:E25"/>
    <mergeCell ref="B23:E23"/>
    <mergeCell ref="B15:E15"/>
    <mergeCell ref="B16:E16"/>
    <mergeCell ref="B17:E17"/>
    <mergeCell ref="B18:E18"/>
    <mergeCell ref="B19:E19"/>
    <mergeCell ref="B20:E20"/>
    <mergeCell ref="B22:E22"/>
    <mergeCell ref="B21:E21"/>
    <mergeCell ref="B13:E14"/>
    <mergeCell ref="F13:F14"/>
    <mergeCell ref="G13:G14"/>
    <mergeCell ref="I13:I14"/>
    <mergeCell ref="H13:H14"/>
    <mergeCell ref="A6:I6"/>
    <mergeCell ref="B41:E41"/>
    <mergeCell ref="B33:E33"/>
    <mergeCell ref="A1:I1"/>
    <mergeCell ref="F2:I2"/>
    <mergeCell ref="A5:I5"/>
    <mergeCell ref="A7:I7"/>
    <mergeCell ref="A8:I8"/>
    <mergeCell ref="G12:I12"/>
    <mergeCell ref="A13:A1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44"/>
  <sheetViews>
    <sheetView zoomScale="115" zoomScaleNormal="115" workbookViewId="0" topLeftCell="A1">
      <selection activeCell="C9" sqref="C9"/>
    </sheetView>
  </sheetViews>
  <sheetFormatPr defaultColWidth="9.140625" defaultRowHeight="12.75"/>
  <cols>
    <col min="6" max="6" width="12.7109375" style="0" customWidth="1"/>
    <col min="7" max="8" width="11.57421875" style="2" customWidth="1"/>
    <col min="9" max="9" width="11.7109375" style="2" customWidth="1"/>
  </cols>
  <sheetData>
    <row r="1" spans="1:9" ht="16.5">
      <c r="A1" s="190"/>
      <c r="B1" s="190"/>
      <c r="C1" s="190"/>
      <c r="D1" s="190"/>
      <c r="E1" s="190"/>
      <c r="F1" s="190"/>
      <c r="G1" s="190"/>
      <c r="H1" s="190"/>
      <c r="I1" s="190"/>
    </row>
    <row r="2" spans="6:10" ht="12.75">
      <c r="F2" s="191" t="s">
        <v>183</v>
      </c>
      <c r="G2" s="191"/>
      <c r="H2" s="191"/>
      <c r="I2" s="191"/>
      <c r="J2" s="1"/>
    </row>
    <row r="3" spans="6:10" ht="12.75">
      <c r="F3" s="7"/>
      <c r="G3" s="60"/>
      <c r="H3" s="60"/>
      <c r="I3" s="60"/>
      <c r="J3" s="1"/>
    </row>
    <row r="4" spans="6:10" ht="12.75">
      <c r="F4" s="7"/>
      <c r="G4" s="60"/>
      <c r="H4" s="60"/>
      <c r="I4" s="60"/>
      <c r="J4" s="1"/>
    </row>
    <row r="5" spans="1:10" ht="12.75">
      <c r="A5" s="208" t="s">
        <v>171</v>
      </c>
      <c r="B5" s="208"/>
      <c r="C5" s="208"/>
      <c r="D5" s="208"/>
      <c r="E5" s="208"/>
      <c r="F5" s="208"/>
      <c r="G5" s="208"/>
      <c r="H5" s="208"/>
      <c r="I5" s="208"/>
      <c r="J5" s="2"/>
    </row>
    <row r="6" spans="1:10" ht="12.75">
      <c r="A6" s="208" t="s">
        <v>269</v>
      </c>
      <c r="B6" s="208"/>
      <c r="C6" s="208"/>
      <c r="D6" s="208"/>
      <c r="E6" s="208"/>
      <c r="F6" s="208"/>
      <c r="G6" s="208"/>
      <c r="H6" s="208"/>
      <c r="I6" s="208"/>
      <c r="J6" s="2"/>
    </row>
    <row r="7" spans="1:10" ht="12.75">
      <c r="A7" s="192" t="s">
        <v>257</v>
      </c>
      <c r="B7" s="192"/>
      <c r="C7" s="192"/>
      <c r="D7" s="192"/>
      <c r="E7" s="192"/>
      <c r="F7" s="192"/>
      <c r="G7" s="192"/>
      <c r="H7" s="192"/>
      <c r="I7" s="192"/>
      <c r="J7" s="26"/>
    </row>
    <row r="8" spans="1:10" ht="12.75">
      <c r="A8" s="192" t="s">
        <v>264</v>
      </c>
      <c r="B8" s="192"/>
      <c r="C8" s="192"/>
      <c r="D8" s="192"/>
      <c r="E8" s="192"/>
      <c r="F8" s="192"/>
      <c r="G8" s="192"/>
      <c r="H8" s="192"/>
      <c r="I8" s="192"/>
      <c r="J8" s="26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3:9" ht="12.75">
      <c r="C11" s="3"/>
      <c r="D11" s="3"/>
      <c r="E11" s="3"/>
      <c r="F11" s="3"/>
      <c r="G11" s="69"/>
      <c r="H11" s="69"/>
      <c r="I11" s="69"/>
    </row>
    <row r="12" spans="7:9" ht="13.5" thickBot="1">
      <c r="G12" s="246" t="s">
        <v>0</v>
      </c>
      <c r="H12" s="246"/>
      <c r="I12" s="246"/>
    </row>
    <row r="13" spans="1:9" ht="23.25" customHeight="1" thickTop="1">
      <c r="A13" s="247" t="s">
        <v>1</v>
      </c>
      <c r="B13" s="249" t="s">
        <v>2</v>
      </c>
      <c r="C13" s="211"/>
      <c r="D13" s="211"/>
      <c r="E13" s="211"/>
      <c r="F13" s="213" t="s">
        <v>17</v>
      </c>
      <c r="G13" s="253" t="s">
        <v>235</v>
      </c>
      <c r="H13" s="219" t="s">
        <v>268</v>
      </c>
      <c r="I13" s="255" t="s">
        <v>244</v>
      </c>
    </row>
    <row r="14" spans="1:9" ht="23.25" customHeight="1" thickBot="1">
      <c r="A14" s="248"/>
      <c r="B14" s="250"/>
      <c r="C14" s="251"/>
      <c r="D14" s="251"/>
      <c r="E14" s="251"/>
      <c r="F14" s="252"/>
      <c r="G14" s="254"/>
      <c r="H14" s="220"/>
      <c r="I14" s="256"/>
    </row>
    <row r="15" spans="1:9" ht="13.5" thickTop="1">
      <c r="A15" s="42"/>
      <c r="B15" s="259" t="s">
        <v>3</v>
      </c>
      <c r="C15" s="260"/>
      <c r="D15" s="260"/>
      <c r="E15" s="260"/>
      <c r="F15" s="73"/>
      <c r="G15" s="74"/>
      <c r="H15" s="138"/>
      <c r="I15" s="139"/>
    </row>
    <row r="16" spans="1:9" ht="12.75">
      <c r="A16" s="37" t="s">
        <v>77</v>
      </c>
      <c r="B16" s="257" t="s">
        <v>19</v>
      </c>
      <c r="C16" s="222"/>
      <c r="D16" s="222"/>
      <c r="E16" s="222"/>
      <c r="F16" s="75">
        <v>354466</v>
      </c>
      <c r="G16" s="75">
        <v>356709</v>
      </c>
      <c r="H16" s="75">
        <v>355900</v>
      </c>
      <c r="I16" s="158">
        <v>355900</v>
      </c>
    </row>
    <row r="17" spans="1:9" ht="12.75">
      <c r="A17" s="38" t="s">
        <v>78</v>
      </c>
      <c r="B17" s="257" t="s">
        <v>173</v>
      </c>
      <c r="C17" s="222"/>
      <c r="D17" s="222"/>
      <c r="E17" s="222"/>
      <c r="F17" s="75">
        <v>46797</v>
      </c>
      <c r="G17" s="75">
        <v>55268</v>
      </c>
      <c r="H17" s="75">
        <v>55268</v>
      </c>
      <c r="I17" s="158">
        <v>58013</v>
      </c>
    </row>
    <row r="18" spans="1:9" ht="12.75">
      <c r="A18" s="39" t="s">
        <v>32</v>
      </c>
      <c r="B18" s="257" t="s">
        <v>79</v>
      </c>
      <c r="C18" s="222"/>
      <c r="D18" s="222"/>
      <c r="E18" s="222"/>
      <c r="F18" s="75">
        <v>194533</v>
      </c>
      <c r="G18" s="75">
        <v>95845</v>
      </c>
      <c r="H18" s="75">
        <v>95845</v>
      </c>
      <c r="I18" s="158">
        <v>95845</v>
      </c>
    </row>
    <row r="19" spans="1:9" ht="12.75">
      <c r="A19" s="39" t="s">
        <v>36</v>
      </c>
      <c r="B19" s="257" t="s">
        <v>37</v>
      </c>
      <c r="C19" s="222"/>
      <c r="D19" s="222"/>
      <c r="E19" s="222"/>
      <c r="F19" s="75">
        <v>3553</v>
      </c>
      <c r="G19" s="75">
        <v>3572</v>
      </c>
      <c r="H19" s="75">
        <v>4381</v>
      </c>
      <c r="I19" s="158">
        <v>4779</v>
      </c>
    </row>
    <row r="20" spans="1:9" ht="12.75">
      <c r="A20" s="39" t="s">
        <v>41</v>
      </c>
      <c r="B20" s="258" t="s">
        <v>80</v>
      </c>
      <c r="C20" s="224"/>
      <c r="D20" s="224"/>
      <c r="E20" s="224"/>
      <c r="F20" s="76">
        <v>0</v>
      </c>
      <c r="G20" s="76">
        <v>0</v>
      </c>
      <c r="H20" s="76">
        <v>0</v>
      </c>
      <c r="I20" s="159">
        <v>0</v>
      </c>
    </row>
    <row r="21" spans="1:9" ht="12.75">
      <c r="A21" s="39"/>
      <c r="B21" s="257" t="s">
        <v>43</v>
      </c>
      <c r="C21" s="222"/>
      <c r="D21" s="222"/>
      <c r="E21" s="222"/>
      <c r="F21" s="77">
        <v>0</v>
      </c>
      <c r="G21" s="77">
        <v>0</v>
      </c>
      <c r="H21" s="77">
        <v>0</v>
      </c>
      <c r="I21" s="160">
        <v>0</v>
      </c>
    </row>
    <row r="22" spans="1:9" ht="12.75">
      <c r="A22" s="39" t="s">
        <v>44</v>
      </c>
      <c r="B22" s="257" t="s">
        <v>48</v>
      </c>
      <c r="C22" s="222"/>
      <c r="D22" s="222"/>
      <c r="E22" s="222"/>
      <c r="F22" s="75">
        <v>102551</v>
      </c>
      <c r="G22" s="75">
        <v>0</v>
      </c>
      <c r="H22" s="75">
        <v>0</v>
      </c>
      <c r="I22" s="158">
        <v>0</v>
      </c>
    </row>
    <row r="23" spans="1:9" ht="12.75">
      <c r="A23" s="39"/>
      <c r="B23" s="261" t="s">
        <v>81</v>
      </c>
      <c r="C23" s="221"/>
      <c r="D23" s="221"/>
      <c r="E23" s="221"/>
      <c r="F23" s="75">
        <f>SUM(F16:F22)</f>
        <v>701900</v>
      </c>
      <c r="G23" s="75">
        <f>SUM(G16:G22)</f>
        <v>511394</v>
      </c>
      <c r="H23" s="75">
        <f>SUM(H16:H22)</f>
        <v>511394</v>
      </c>
      <c r="I23" s="158">
        <f>SUM(I16:I22)</f>
        <v>514537</v>
      </c>
    </row>
    <row r="24" spans="1:9" ht="12.75">
      <c r="A24" s="39"/>
      <c r="B24" s="261" t="s">
        <v>82</v>
      </c>
      <c r="C24" s="221"/>
      <c r="D24" s="221"/>
      <c r="E24" s="221"/>
      <c r="F24" s="75">
        <v>0</v>
      </c>
      <c r="G24" s="75">
        <v>0</v>
      </c>
      <c r="H24" s="75">
        <v>0</v>
      </c>
      <c r="I24" s="158">
        <v>0</v>
      </c>
    </row>
    <row r="25" spans="1:9" ht="13.5" thickBot="1">
      <c r="A25" s="44" t="s">
        <v>47</v>
      </c>
      <c r="B25" s="262" t="s">
        <v>83</v>
      </c>
      <c r="C25" s="263"/>
      <c r="D25" s="263"/>
      <c r="E25" s="263"/>
      <c r="F25" s="78">
        <v>0</v>
      </c>
      <c r="G25" s="78">
        <v>0</v>
      </c>
      <c r="H25" s="78">
        <v>0</v>
      </c>
      <c r="I25" s="161">
        <v>0</v>
      </c>
    </row>
    <row r="26" spans="1:9" ht="14.25" thickBot="1" thickTop="1">
      <c r="A26" s="33"/>
      <c r="B26" s="264" t="s">
        <v>89</v>
      </c>
      <c r="C26" s="226"/>
      <c r="D26" s="226"/>
      <c r="E26" s="226"/>
      <c r="F26" s="79">
        <f>SUM(F23:F25)</f>
        <v>701900</v>
      </c>
      <c r="G26" s="79">
        <f>SUM(G23:G25)</f>
        <v>511394</v>
      </c>
      <c r="H26" s="79">
        <f>SUM(H23:H25)</f>
        <v>511394</v>
      </c>
      <c r="I26" s="162">
        <f>SUM(I23:I25)</f>
        <v>514537</v>
      </c>
    </row>
    <row r="27" spans="1:9" ht="13.5" thickTop="1">
      <c r="A27" s="45"/>
      <c r="B27" s="267"/>
      <c r="C27" s="268"/>
      <c r="D27" s="268"/>
      <c r="E27" s="269"/>
      <c r="F27" s="64"/>
      <c r="G27" s="64"/>
      <c r="H27" s="64"/>
      <c r="I27" s="163"/>
    </row>
    <row r="28" spans="1:10" ht="12.75">
      <c r="A28" s="40"/>
      <c r="B28" s="265" t="s">
        <v>15</v>
      </c>
      <c r="C28" s="266"/>
      <c r="D28" s="266"/>
      <c r="E28" s="266"/>
      <c r="F28" s="63"/>
      <c r="G28" s="63"/>
      <c r="H28" s="63"/>
      <c r="I28" s="164"/>
      <c r="J28" s="13"/>
    </row>
    <row r="29" spans="1:10" ht="12.75">
      <c r="A29" s="38" t="s">
        <v>77</v>
      </c>
      <c r="B29" s="261" t="s">
        <v>84</v>
      </c>
      <c r="C29" s="221"/>
      <c r="D29" s="221"/>
      <c r="E29" s="221"/>
      <c r="F29" s="81">
        <v>227656</v>
      </c>
      <c r="G29" s="81">
        <v>243189</v>
      </c>
      <c r="H29" s="81">
        <v>243189</v>
      </c>
      <c r="I29" s="165">
        <v>246332</v>
      </c>
      <c r="J29" s="13"/>
    </row>
    <row r="30" spans="1:10" ht="12.75">
      <c r="A30" s="38" t="s">
        <v>78</v>
      </c>
      <c r="B30" s="261" t="s">
        <v>85</v>
      </c>
      <c r="C30" s="221"/>
      <c r="D30" s="221"/>
      <c r="E30" s="221"/>
      <c r="F30" s="81">
        <v>408381</v>
      </c>
      <c r="G30" s="81">
        <v>139705</v>
      </c>
      <c r="H30" s="81">
        <v>139705</v>
      </c>
      <c r="I30" s="165">
        <v>139705</v>
      </c>
      <c r="J30" s="13"/>
    </row>
    <row r="31" spans="1:10" ht="12.75">
      <c r="A31" s="38" t="s">
        <v>32</v>
      </c>
      <c r="B31" s="261" t="s">
        <v>86</v>
      </c>
      <c r="C31" s="221"/>
      <c r="D31" s="221"/>
      <c r="E31" s="221"/>
      <c r="F31" s="81">
        <v>0</v>
      </c>
      <c r="G31" s="81">
        <v>0</v>
      </c>
      <c r="H31" s="81">
        <v>0</v>
      </c>
      <c r="I31" s="165">
        <v>0</v>
      </c>
      <c r="J31" s="13"/>
    </row>
    <row r="32" spans="1:10" ht="12.75">
      <c r="A32" s="41" t="s">
        <v>36</v>
      </c>
      <c r="B32" s="261" t="s">
        <v>157</v>
      </c>
      <c r="C32" s="221"/>
      <c r="D32" s="221"/>
      <c r="E32" s="221"/>
      <c r="F32" s="81">
        <v>0</v>
      </c>
      <c r="G32" s="81">
        <v>0</v>
      </c>
      <c r="H32" s="81">
        <v>0</v>
      </c>
      <c r="I32" s="165">
        <v>0</v>
      </c>
      <c r="J32" s="13"/>
    </row>
    <row r="33" spans="1:10" ht="12.75">
      <c r="A33" s="41" t="s">
        <v>126</v>
      </c>
      <c r="B33" s="261" t="s">
        <v>75</v>
      </c>
      <c r="C33" s="221"/>
      <c r="D33" s="221"/>
      <c r="E33" s="221"/>
      <c r="F33" s="63">
        <v>58000</v>
      </c>
      <c r="G33" s="63">
        <v>128500</v>
      </c>
      <c r="H33" s="63">
        <v>128500</v>
      </c>
      <c r="I33" s="164">
        <v>128500</v>
      </c>
      <c r="J33" s="13"/>
    </row>
    <row r="34" spans="1:10" ht="12.75">
      <c r="A34" s="41" t="s">
        <v>127</v>
      </c>
      <c r="B34" s="261" t="s">
        <v>61</v>
      </c>
      <c r="C34" s="221"/>
      <c r="D34" s="221"/>
      <c r="E34" s="221"/>
      <c r="F34" s="63">
        <v>0</v>
      </c>
      <c r="G34" s="63">
        <v>0</v>
      </c>
      <c r="H34" s="63">
        <v>0</v>
      </c>
      <c r="I34" s="164">
        <v>0</v>
      </c>
      <c r="J34" s="13"/>
    </row>
    <row r="35" spans="1:10" ht="12.75">
      <c r="A35" s="41" t="s">
        <v>128</v>
      </c>
      <c r="B35" s="261" t="s">
        <v>16</v>
      </c>
      <c r="C35" s="272"/>
      <c r="D35" s="272"/>
      <c r="E35" s="272"/>
      <c r="F35" s="63">
        <v>0</v>
      </c>
      <c r="G35" s="63">
        <v>0</v>
      </c>
      <c r="H35" s="63">
        <v>0</v>
      </c>
      <c r="I35" s="164">
        <v>0</v>
      </c>
      <c r="J35" s="13"/>
    </row>
    <row r="36" spans="1:10" ht="12.75">
      <c r="A36" s="38"/>
      <c r="B36" s="261" t="s">
        <v>87</v>
      </c>
      <c r="C36" s="221"/>
      <c r="D36" s="221"/>
      <c r="E36" s="221"/>
      <c r="F36" s="63">
        <f>SUM(F27:F35)</f>
        <v>694037</v>
      </c>
      <c r="G36" s="63">
        <f>SUM(G27:G35)</f>
        <v>511394</v>
      </c>
      <c r="H36" s="63">
        <f>SUM(H27:H35)</f>
        <v>511394</v>
      </c>
      <c r="I36" s="164">
        <f>SUM(I27:I35)</f>
        <v>514537</v>
      </c>
      <c r="J36" s="13"/>
    </row>
    <row r="37" spans="1:10" ht="12.75">
      <c r="A37" s="38"/>
      <c r="B37" s="261" t="s">
        <v>88</v>
      </c>
      <c r="C37" s="221"/>
      <c r="D37" s="221"/>
      <c r="E37" s="221"/>
      <c r="F37" s="63">
        <v>0</v>
      </c>
      <c r="G37" s="63">
        <v>0</v>
      </c>
      <c r="H37" s="63">
        <v>0</v>
      </c>
      <c r="I37" s="164">
        <v>0</v>
      </c>
      <c r="J37" s="13"/>
    </row>
    <row r="38" spans="1:10" ht="13.5" thickBot="1">
      <c r="A38" s="43" t="s">
        <v>41</v>
      </c>
      <c r="B38" s="262" t="s">
        <v>177</v>
      </c>
      <c r="C38" s="270"/>
      <c r="D38" s="270"/>
      <c r="E38" s="270"/>
      <c r="F38" s="82">
        <v>7863</v>
      </c>
      <c r="G38" s="82">
        <v>0</v>
      </c>
      <c r="H38" s="82">
        <v>0</v>
      </c>
      <c r="I38" s="166">
        <v>0</v>
      </c>
      <c r="J38" s="13"/>
    </row>
    <row r="39" spans="1:10" ht="14.25" thickBot="1" thickTop="1">
      <c r="A39" s="32"/>
      <c r="B39" s="271" t="s">
        <v>90</v>
      </c>
      <c r="C39" s="226"/>
      <c r="D39" s="226"/>
      <c r="E39" s="226"/>
      <c r="F39" s="80">
        <f>SUM(F36:F38)</f>
        <v>701900</v>
      </c>
      <c r="G39" s="80">
        <f>SUM(G36:G38)</f>
        <v>511394</v>
      </c>
      <c r="H39" s="80">
        <f>SUM(H36:H38)</f>
        <v>511394</v>
      </c>
      <c r="I39" s="167">
        <f>SUM(I36:I38)</f>
        <v>514537</v>
      </c>
      <c r="J39" s="13"/>
    </row>
    <row r="40" spans="1:10" ht="13.5" thickTop="1">
      <c r="A40" s="14"/>
      <c r="B40" s="14"/>
      <c r="C40" s="14"/>
      <c r="D40" s="14"/>
      <c r="E40" s="14"/>
      <c r="F40" s="14"/>
      <c r="G40" s="61"/>
      <c r="H40" s="61"/>
      <c r="I40" s="61"/>
      <c r="J40" s="13"/>
    </row>
    <row r="41" ht="12.75">
      <c r="J41" s="13"/>
    </row>
    <row r="42" ht="12.75">
      <c r="J42" s="13"/>
    </row>
    <row r="43" spans="9:10" ht="12.75">
      <c r="I43" s="62"/>
      <c r="J43" s="13"/>
    </row>
    <row r="44" ht="12.75">
      <c r="I44" s="62"/>
    </row>
  </sheetData>
  <mergeCells count="38">
    <mergeCell ref="B33:E33"/>
    <mergeCell ref="B38:E38"/>
    <mergeCell ref="B39:E39"/>
    <mergeCell ref="B34:E34"/>
    <mergeCell ref="B35:E35"/>
    <mergeCell ref="B36:E36"/>
    <mergeCell ref="B37:E37"/>
    <mergeCell ref="B30:E30"/>
    <mergeCell ref="B27:E27"/>
    <mergeCell ref="B31:E31"/>
    <mergeCell ref="B32:E32"/>
    <mergeCell ref="B25:E25"/>
    <mergeCell ref="B26:E26"/>
    <mergeCell ref="B28:E28"/>
    <mergeCell ref="B29:E29"/>
    <mergeCell ref="B21:E21"/>
    <mergeCell ref="B22:E22"/>
    <mergeCell ref="B23:E23"/>
    <mergeCell ref="B24:E24"/>
    <mergeCell ref="B19:E19"/>
    <mergeCell ref="B20:E20"/>
    <mergeCell ref="B15:E15"/>
    <mergeCell ref="B16:E16"/>
    <mergeCell ref="B17:E17"/>
    <mergeCell ref="B18:E18"/>
    <mergeCell ref="A1:I1"/>
    <mergeCell ref="F2:I2"/>
    <mergeCell ref="A7:I7"/>
    <mergeCell ref="A8:I8"/>
    <mergeCell ref="A5:I5"/>
    <mergeCell ref="A6:I6"/>
    <mergeCell ref="G12:I12"/>
    <mergeCell ref="A13:A14"/>
    <mergeCell ref="B13:E14"/>
    <mergeCell ref="F13:F14"/>
    <mergeCell ref="G13:G14"/>
    <mergeCell ref="I13:I14"/>
    <mergeCell ref="H13:H1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zoomScale="120" zoomScaleNormal="120" workbookViewId="0" topLeftCell="A1">
      <selection activeCell="A8" sqref="A8:H8"/>
    </sheetView>
  </sheetViews>
  <sheetFormatPr defaultColWidth="9.140625" defaultRowHeight="12.75"/>
  <cols>
    <col min="1" max="1" width="10.57421875" style="0" bestFit="1" customWidth="1"/>
    <col min="8" max="8" width="13.00390625" style="0" customWidth="1"/>
  </cols>
  <sheetData>
    <row r="1" spans="1:8" ht="12.75">
      <c r="A1" s="15"/>
      <c r="B1" s="15"/>
      <c r="C1" s="15"/>
      <c r="D1" s="15"/>
      <c r="E1" s="15"/>
      <c r="F1" s="15"/>
      <c r="G1" s="291" t="s">
        <v>184</v>
      </c>
      <c r="H1" s="291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2.75">
      <c r="A4" s="208" t="s">
        <v>171</v>
      </c>
      <c r="B4" s="208"/>
      <c r="C4" s="208"/>
      <c r="D4" s="208"/>
      <c r="E4" s="208"/>
      <c r="F4" s="208"/>
      <c r="G4" s="208"/>
      <c r="H4" s="208"/>
    </row>
    <row r="5" spans="1:8" ht="12.75">
      <c r="A5" s="208" t="s">
        <v>269</v>
      </c>
      <c r="B5" s="208"/>
      <c r="C5" s="208"/>
      <c r="D5" s="208"/>
      <c r="E5" s="208"/>
      <c r="F5" s="208"/>
      <c r="G5" s="208"/>
      <c r="H5" s="208"/>
    </row>
    <row r="6" spans="1:8" ht="12.75">
      <c r="A6" s="292" t="s">
        <v>255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263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256</v>
      </c>
      <c r="B8" s="292"/>
      <c r="C8" s="292"/>
      <c r="D8" s="292"/>
      <c r="E8" s="292"/>
      <c r="F8" s="292"/>
      <c r="G8" s="292"/>
      <c r="H8" s="292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3.5" thickBot="1">
      <c r="A12" s="17"/>
      <c r="B12" s="15"/>
      <c r="C12" s="15"/>
      <c r="D12" s="15"/>
      <c r="E12" s="15"/>
      <c r="F12" s="15"/>
      <c r="G12" s="15"/>
      <c r="H12" s="18" t="s">
        <v>0</v>
      </c>
    </row>
    <row r="13" spans="1:8" ht="17.25" customHeight="1" thickTop="1">
      <c r="A13" s="275" t="s">
        <v>1</v>
      </c>
      <c r="B13" s="277" t="s">
        <v>91</v>
      </c>
      <c r="C13" s="278"/>
      <c r="D13" s="278"/>
      <c r="E13" s="279"/>
      <c r="F13" s="283" t="s">
        <v>17</v>
      </c>
      <c r="G13" s="285" t="s">
        <v>175</v>
      </c>
      <c r="H13" s="287" t="s">
        <v>245</v>
      </c>
    </row>
    <row r="14" spans="1:8" ht="17.25" customHeight="1">
      <c r="A14" s="276"/>
      <c r="B14" s="280"/>
      <c r="C14" s="281"/>
      <c r="D14" s="281"/>
      <c r="E14" s="282"/>
      <c r="F14" s="284"/>
      <c r="G14" s="286"/>
      <c r="H14" s="288"/>
    </row>
    <row r="15" spans="1:8" ht="12.75">
      <c r="A15" s="19"/>
      <c r="B15" s="289" t="s">
        <v>3</v>
      </c>
      <c r="C15" s="289"/>
      <c r="D15" s="289"/>
      <c r="E15" s="289"/>
      <c r="F15" s="68"/>
      <c r="G15" s="68"/>
      <c r="H15" s="54"/>
    </row>
    <row r="16" spans="1:8" ht="12.75">
      <c r="A16" s="19"/>
      <c r="B16" s="290" t="s">
        <v>19</v>
      </c>
      <c r="C16" s="290"/>
      <c r="D16" s="290"/>
      <c r="E16" s="290"/>
      <c r="F16" s="68"/>
      <c r="G16" s="68"/>
      <c r="H16" s="151"/>
    </row>
    <row r="17" spans="1:8" ht="12.75">
      <c r="A17" s="20" t="s">
        <v>4</v>
      </c>
      <c r="B17" s="293" t="s">
        <v>20</v>
      </c>
      <c r="C17" s="293"/>
      <c r="D17" s="293"/>
      <c r="E17" s="293"/>
      <c r="F17" s="70"/>
      <c r="G17" s="70"/>
      <c r="H17" s="152"/>
    </row>
    <row r="18" spans="1:8" ht="12.75">
      <c r="A18" s="21" t="s">
        <v>5</v>
      </c>
      <c r="B18" s="294" t="s">
        <v>21</v>
      </c>
      <c r="C18" s="294"/>
      <c r="D18" s="294"/>
      <c r="E18" s="294"/>
      <c r="F18" s="57"/>
      <c r="G18" s="57"/>
      <c r="H18" s="153"/>
    </row>
    <row r="19" spans="1:8" ht="12.75">
      <c r="A19" s="22"/>
      <c r="B19" s="290" t="s">
        <v>28</v>
      </c>
      <c r="C19" s="290"/>
      <c r="D19" s="290"/>
      <c r="E19" s="290"/>
      <c r="F19" s="10"/>
      <c r="G19" s="10"/>
      <c r="H19" s="151"/>
    </row>
    <row r="20" spans="1:8" ht="12.75">
      <c r="A20" s="20" t="s">
        <v>6</v>
      </c>
      <c r="B20" s="293" t="s">
        <v>92</v>
      </c>
      <c r="C20" s="293"/>
      <c r="D20" s="293"/>
      <c r="E20" s="293"/>
      <c r="F20" s="70">
        <v>566</v>
      </c>
      <c r="G20" s="70">
        <v>209</v>
      </c>
      <c r="H20" s="152">
        <v>209</v>
      </c>
    </row>
    <row r="21" spans="1:8" ht="12.75">
      <c r="A21" s="21" t="s">
        <v>7</v>
      </c>
      <c r="B21" s="294" t="s">
        <v>93</v>
      </c>
      <c r="C21" s="294"/>
      <c r="D21" s="294"/>
      <c r="E21" s="294"/>
      <c r="F21" s="30"/>
      <c r="G21" s="30"/>
      <c r="H21" s="154"/>
    </row>
    <row r="22" spans="1:8" ht="12.75">
      <c r="A22" s="21" t="s">
        <v>8</v>
      </c>
      <c r="B22" s="295" t="s">
        <v>31</v>
      </c>
      <c r="C22" s="296"/>
      <c r="D22" s="296"/>
      <c r="E22" s="297"/>
      <c r="F22" s="57"/>
      <c r="G22" s="57"/>
      <c r="H22" s="153"/>
    </row>
    <row r="23" spans="1:8" ht="12.75">
      <c r="A23" s="22" t="s">
        <v>9</v>
      </c>
      <c r="B23" s="290" t="s">
        <v>33</v>
      </c>
      <c r="C23" s="290"/>
      <c r="D23" s="290"/>
      <c r="E23" s="290"/>
      <c r="F23" s="57"/>
      <c r="G23" s="57"/>
      <c r="H23" s="153"/>
    </row>
    <row r="24" spans="1:8" ht="12.75">
      <c r="A24" s="23" t="s">
        <v>11</v>
      </c>
      <c r="B24" s="298" t="s">
        <v>48</v>
      </c>
      <c r="C24" s="299"/>
      <c r="D24" s="299"/>
      <c r="E24" s="299"/>
      <c r="F24" s="10"/>
      <c r="G24" s="10"/>
      <c r="H24" s="151"/>
    </row>
    <row r="25" spans="1:8" ht="12.75">
      <c r="A25" s="23" t="s">
        <v>12</v>
      </c>
      <c r="B25" s="300" t="s">
        <v>238</v>
      </c>
      <c r="C25" s="301"/>
      <c r="D25" s="301"/>
      <c r="E25" s="302"/>
      <c r="F25" s="10"/>
      <c r="G25" s="10"/>
      <c r="H25" s="151"/>
    </row>
    <row r="26" spans="1:8" ht="12.75">
      <c r="A26" s="22"/>
      <c r="B26" s="289" t="s">
        <v>94</v>
      </c>
      <c r="C26" s="289"/>
      <c r="D26" s="289"/>
      <c r="E26" s="289"/>
      <c r="F26" s="52">
        <f>SUM(F20:F25)</f>
        <v>566</v>
      </c>
      <c r="G26" s="52">
        <f>SUM(G20:G25)</f>
        <v>209</v>
      </c>
      <c r="H26" s="155">
        <f>SUM(H20:H25)</f>
        <v>209</v>
      </c>
    </row>
    <row r="27" spans="1:8" ht="12.75">
      <c r="A27" s="22"/>
      <c r="B27" s="306"/>
      <c r="C27" s="315"/>
      <c r="D27" s="315"/>
      <c r="E27" s="316"/>
      <c r="F27" s="10"/>
      <c r="G27" s="10"/>
      <c r="H27" s="151"/>
    </row>
    <row r="28" spans="1:8" ht="12.75">
      <c r="A28" s="22"/>
      <c r="B28" s="306" t="s">
        <v>95</v>
      </c>
      <c r="C28" s="307"/>
      <c r="D28" s="307"/>
      <c r="E28" s="308"/>
      <c r="F28" s="10"/>
      <c r="G28" s="10"/>
      <c r="H28" s="151"/>
    </row>
    <row r="29" spans="1:8" ht="12.75">
      <c r="A29" s="22"/>
      <c r="B29" s="290" t="s">
        <v>84</v>
      </c>
      <c r="C29" s="290"/>
      <c r="D29" s="290"/>
      <c r="E29" s="290"/>
      <c r="F29" s="10"/>
      <c r="G29" s="10"/>
      <c r="H29" s="151"/>
    </row>
    <row r="30" spans="1:8" ht="12.75">
      <c r="A30" s="21">
        <v>9</v>
      </c>
      <c r="B30" s="225" t="s">
        <v>52</v>
      </c>
      <c r="C30" s="225"/>
      <c r="D30" s="225"/>
      <c r="E30" s="225"/>
      <c r="F30" s="70"/>
      <c r="G30" s="70"/>
      <c r="H30" s="152"/>
    </row>
    <row r="31" spans="1:8" ht="12.75">
      <c r="A31" s="21" t="s">
        <v>58</v>
      </c>
      <c r="B31" s="309" t="s">
        <v>53</v>
      </c>
      <c r="C31" s="309"/>
      <c r="D31" s="309"/>
      <c r="E31" s="309"/>
      <c r="F31" s="30"/>
      <c r="G31" s="30"/>
      <c r="H31" s="154"/>
    </row>
    <row r="32" spans="1:8" ht="12.75">
      <c r="A32" s="21" t="s">
        <v>60</v>
      </c>
      <c r="B32" s="309" t="s">
        <v>158</v>
      </c>
      <c r="C32" s="309"/>
      <c r="D32" s="309"/>
      <c r="E32" s="309"/>
      <c r="F32" s="30">
        <v>366</v>
      </c>
      <c r="G32" s="30">
        <v>209</v>
      </c>
      <c r="H32" s="154">
        <v>209</v>
      </c>
    </row>
    <row r="33" spans="1:8" ht="12.75">
      <c r="A33" s="24" t="s">
        <v>71</v>
      </c>
      <c r="B33" s="322" t="s">
        <v>159</v>
      </c>
      <c r="C33" s="322"/>
      <c r="D33" s="322"/>
      <c r="E33" s="322"/>
      <c r="F33" s="30"/>
      <c r="G33" s="30"/>
      <c r="H33" s="154"/>
    </row>
    <row r="34" spans="1:8" ht="12.75">
      <c r="A34" s="24" t="s">
        <v>96</v>
      </c>
      <c r="B34" s="303" t="s">
        <v>172</v>
      </c>
      <c r="C34" s="304"/>
      <c r="D34" s="304"/>
      <c r="E34" s="304"/>
      <c r="F34" s="57">
        <v>200</v>
      </c>
      <c r="G34" s="57" t="s">
        <v>232</v>
      </c>
      <c r="H34" s="153" t="s">
        <v>232</v>
      </c>
    </row>
    <row r="35" spans="1:8" ht="12.75">
      <c r="A35" s="22"/>
      <c r="B35" s="305" t="s">
        <v>73</v>
      </c>
      <c r="C35" s="305"/>
      <c r="D35" s="305"/>
      <c r="E35" s="305"/>
      <c r="F35" s="52">
        <f>SUM(F32:F34)</f>
        <v>566</v>
      </c>
      <c r="G35" s="52">
        <f>SUM(G32:G34)</f>
        <v>209</v>
      </c>
      <c r="H35" s="155">
        <f>SUM(H32:H34)</f>
        <v>209</v>
      </c>
    </row>
    <row r="36" spans="1:8" ht="12.75">
      <c r="A36" s="23" t="s">
        <v>110</v>
      </c>
      <c r="B36" s="319" t="s">
        <v>55</v>
      </c>
      <c r="C36" s="320"/>
      <c r="D36" s="320"/>
      <c r="E36" s="321"/>
      <c r="F36" s="70"/>
      <c r="G36" s="70"/>
      <c r="H36" s="152"/>
    </row>
    <row r="37" spans="1:8" ht="12.75">
      <c r="A37" s="24" t="s">
        <v>119</v>
      </c>
      <c r="B37" s="310" t="s">
        <v>56</v>
      </c>
      <c r="C37" s="322"/>
      <c r="D37" s="322"/>
      <c r="E37" s="323"/>
      <c r="F37" s="30"/>
      <c r="G37" s="30"/>
      <c r="H37" s="154"/>
    </row>
    <row r="38" spans="1:8" ht="12.75">
      <c r="A38" s="24" t="s">
        <v>120</v>
      </c>
      <c r="B38" s="310" t="s">
        <v>160</v>
      </c>
      <c r="C38" s="311"/>
      <c r="D38" s="311"/>
      <c r="E38" s="312"/>
      <c r="F38" s="30"/>
      <c r="G38" s="30"/>
      <c r="H38" s="154"/>
    </row>
    <row r="39" spans="1:8" ht="12.75">
      <c r="A39" s="24" t="s">
        <v>121</v>
      </c>
      <c r="B39" s="309" t="s">
        <v>57</v>
      </c>
      <c r="C39" s="309"/>
      <c r="D39" s="309"/>
      <c r="E39" s="309"/>
      <c r="F39" s="57"/>
      <c r="G39" s="57"/>
      <c r="H39" s="153"/>
    </row>
    <row r="40" spans="1:8" ht="13.5" thickBot="1">
      <c r="A40" s="89"/>
      <c r="B40" s="324" t="s">
        <v>74</v>
      </c>
      <c r="C40" s="325"/>
      <c r="D40" s="325"/>
      <c r="E40" s="326"/>
      <c r="F40" s="53"/>
      <c r="G40" s="53"/>
      <c r="H40" s="156"/>
    </row>
    <row r="41" spans="1:8" ht="13.5" thickTop="1">
      <c r="A41" s="21"/>
      <c r="B41" s="313"/>
      <c r="C41" s="304"/>
      <c r="D41" s="304"/>
      <c r="E41" s="314"/>
      <c r="F41" s="88"/>
      <c r="G41" s="88"/>
      <c r="H41" s="157"/>
    </row>
    <row r="42" spans="1:8" ht="13.5" thickBot="1">
      <c r="A42" s="25"/>
      <c r="B42" s="317" t="s">
        <v>97</v>
      </c>
      <c r="C42" s="318"/>
      <c r="D42" s="318"/>
      <c r="E42" s="318"/>
      <c r="F42" s="53">
        <f>SUM(F35,F40)</f>
        <v>566</v>
      </c>
      <c r="G42" s="53">
        <f>SUM(G35,G40)</f>
        <v>209</v>
      </c>
      <c r="H42" s="156">
        <f>SUM(H35,H40)</f>
        <v>209</v>
      </c>
    </row>
    <row r="43" ht="13.5" thickTop="1"/>
    <row r="46" spans="1:3" ht="12.75">
      <c r="A46" s="274"/>
      <c r="B46" s="274"/>
      <c r="C46" s="274"/>
    </row>
    <row r="49" spans="7:8" ht="12.75">
      <c r="G49" s="192"/>
      <c r="H49" s="192"/>
    </row>
    <row r="50" spans="7:8" ht="12.75">
      <c r="G50" s="273"/>
      <c r="H50" s="273"/>
    </row>
  </sheetData>
  <mergeCells count="42">
    <mergeCell ref="B38:E38"/>
    <mergeCell ref="B41:E41"/>
    <mergeCell ref="B27:E27"/>
    <mergeCell ref="B42:E42"/>
    <mergeCell ref="B36:E36"/>
    <mergeCell ref="B37:E37"/>
    <mergeCell ref="B39:E39"/>
    <mergeCell ref="B40:E40"/>
    <mergeCell ref="B32:E32"/>
    <mergeCell ref="B33:E33"/>
    <mergeCell ref="B26:E26"/>
    <mergeCell ref="B25:E25"/>
    <mergeCell ref="B34:E34"/>
    <mergeCell ref="B35:E35"/>
    <mergeCell ref="B28:E28"/>
    <mergeCell ref="B29:E29"/>
    <mergeCell ref="B30:E30"/>
    <mergeCell ref="B31:E31"/>
    <mergeCell ref="B21:E21"/>
    <mergeCell ref="B22:E22"/>
    <mergeCell ref="B23:E23"/>
    <mergeCell ref="B24:E24"/>
    <mergeCell ref="B17:E17"/>
    <mergeCell ref="B18:E18"/>
    <mergeCell ref="B19:E19"/>
    <mergeCell ref="B20:E20"/>
    <mergeCell ref="G1:H1"/>
    <mergeCell ref="A6:H6"/>
    <mergeCell ref="A7:H7"/>
    <mergeCell ref="A8:H8"/>
    <mergeCell ref="A4:H4"/>
    <mergeCell ref="A5:H5"/>
    <mergeCell ref="G49:H49"/>
    <mergeCell ref="G50:H50"/>
    <mergeCell ref="A46:C46"/>
    <mergeCell ref="A13:A14"/>
    <mergeCell ref="B13:E14"/>
    <mergeCell ref="F13:F14"/>
    <mergeCell ref="G13:G14"/>
    <mergeCell ref="H13:H14"/>
    <mergeCell ref="B15:E15"/>
    <mergeCell ref="B16:E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Q60"/>
  <sheetViews>
    <sheetView zoomScale="120" zoomScaleNormal="120" workbookViewId="0" topLeftCell="A1">
      <selection activeCell="A5" sqref="A5:O5"/>
    </sheetView>
  </sheetViews>
  <sheetFormatPr defaultColWidth="9.140625" defaultRowHeight="12.75"/>
  <cols>
    <col min="1" max="1" width="5.00390625" style="0" customWidth="1"/>
    <col min="8" max="8" width="13.28125" style="0" customWidth="1"/>
    <col min="9" max="9" width="13.7109375" style="0" customWidth="1"/>
    <col min="10" max="10" width="13.28125" style="0" customWidth="1"/>
    <col min="12" max="12" width="13.57421875" style="0" customWidth="1"/>
    <col min="13" max="13" width="12.7109375" style="0" customWidth="1"/>
  </cols>
  <sheetData>
    <row r="1" spans="11:14" ht="12.75">
      <c r="K1" s="7"/>
      <c r="L1" s="7"/>
      <c r="N1" s="123" t="s">
        <v>122</v>
      </c>
    </row>
    <row r="2" spans="1:15" ht="15">
      <c r="A2" s="327" t="s">
        <v>171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1:15" ht="15">
      <c r="A3" s="327" t="s">
        <v>269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7" ht="15">
      <c r="A4" s="327" t="s">
        <v>254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26"/>
      <c r="Q4" s="26"/>
    </row>
    <row r="5" spans="1:17" ht="15">
      <c r="A5" s="327" t="s">
        <v>262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26"/>
      <c r="Q5" s="26"/>
    </row>
    <row r="7" spans="12:14" ht="12.75">
      <c r="L7" s="328" t="s">
        <v>226</v>
      </c>
      <c r="M7" s="328"/>
      <c r="N7" s="328"/>
    </row>
    <row r="8" spans="12:14" ht="12.75">
      <c r="L8" s="131"/>
      <c r="M8" s="131"/>
      <c r="N8" s="131"/>
    </row>
    <row r="9" spans="2:13" ht="15">
      <c r="B9" s="124" t="s">
        <v>227</v>
      </c>
      <c r="C9" s="124"/>
      <c r="D9" s="124"/>
      <c r="E9" s="124"/>
      <c r="F9" s="124"/>
      <c r="G9" s="124"/>
      <c r="H9" s="327" t="s">
        <v>185</v>
      </c>
      <c r="I9" s="327"/>
      <c r="J9" s="327"/>
      <c r="K9" s="327" t="s">
        <v>186</v>
      </c>
      <c r="L9" s="327"/>
      <c r="M9" s="327"/>
    </row>
    <row r="10" spans="2:13" ht="14.25">
      <c r="B10" s="126"/>
      <c r="C10" s="126"/>
      <c r="D10" s="126"/>
      <c r="E10" s="126"/>
      <c r="F10" s="126"/>
      <c r="G10" s="126"/>
      <c r="H10" s="126"/>
      <c r="I10" s="129" t="s">
        <v>246</v>
      </c>
      <c r="J10" s="129" t="s">
        <v>247</v>
      </c>
      <c r="K10" s="129"/>
      <c r="L10" s="129" t="s">
        <v>246</v>
      </c>
      <c r="M10" s="129" t="s">
        <v>247</v>
      </c>
    </row>
    <row r="11" spans="1:13" ht="12.75">
      <c r="A11" s="2">
        <v>1</v>
      </c>
      <c r="B11" s="3">
        <v>370000</v>
      </c>
      <c r="C11" s="14" t="s">
        <v>187</v>
      </c>
      <c r="D11" s="14"/>
      <c r="E11" s="14"/>
      <c r="F11" s="14"/>
      <c r="G11" s="14"/>
      <c r="H11" s="14"/>
      <c r="I11" s="127">
        <v>1342</v>
      </c>
      <c r="J11" s="127">
        <v>1342</v>
      </c>
      <c r="K11" s="127"/>
      <c r="L11" s="127">
        <v>0</v>
      </c>
      <c r="M11" s="127">
        <v>0</v>
      </c>
    </row>
    <row r="12" spans="1:13" ht="12.75">
      <c r="A12" s="2">
        <v>2</v>
      </c>
      <c r="B12" s="3">
        <v>381103</v>
      </c>
      <c r="C12" s="14" t="s">
        <v>188</v>
      </c>
      <c r="D12" s="14"/>
      <c r="E12" s="14"/>
      <c r="F12" s="14"/>
      <c r="G12" s="14"/>
      <c r="H12" s="14"/>
      <c r="I12" s="127">
        <v>2500</v>
      </c>
      <c r="J12" s="127">
        <v>2500</v>
      </c>
      <c r="K12" s="127"/>
      <c r="L12" s="127">
        <v>0</v>
      </c>
      <c r="M12" s="127">
        <v>0</v>
      </c>
    </row>
    <row r="13" spans="1:13" ht="12.75">
      <c r="A13" s="2"/>
      <c r="B13" s="3">
        <v>421100</v>
      </c>
      <c r="C13" s="14" t="s">
        <v>229</v>
      </c>
      <c r="D13" s="14"/>
      <c r="E13" s="14"/>
      <c r="F13" s="14"/>
      <c r="G13" s="14"/>
      <c r="H13" s="14"/>
      <c r="I13" s="127">
        <v>5000</v>
      </c>
      <c r="J13" s="127">
        <v>5000</v>
      </c>
      <c r="K13" s="127"/>
      <c r="L13" s="127"/>
      <c r="M13" s="127"/>
    </row>
    <row r="14" spans="1:13" ht="12.75">
      <c r="A14" s="2">
        <v>3</v>
      </c>
      <c r="B14" s="3">
        <v>522110</v>
      </c>
      <c r="C14" s="14" t="s">
        <v>189</v>
      </c>
      <c r="D14" s="14"/>
      <c r="E14" s="14"/>
      <c r="F14" s="14"/>
      <c r="G14" s="14"/>
      <c r="H14" s="14"/>
      <c r="I14" s="127">
        <v>2500</v>
      </c>
      <c r="J14" s="127">
        <v>2500</v>
      </c>
      <c r="K14" s="127"/>
      <c r="L14" s="127">
        <v>0</v>
      </c>
      <c r="M14" s="127">
        <v>0</v>
      </c>
    </row>
    <row r="15" spans="1:13" ht="12.75">
      <c r="A15" s="2">
        <v>4</v>
      </c>
      <c r="B15" s="3">
        <v>562912</v>
      </c>
      <c r="C15" s="14" t="s">
        <v>190</v>
      </c>
      <c r="D15" s="14"/>
      <c r="E15" s="14"/>
      <c r="F15" s="14"/>
      <c r="G15" s="14"/>
      <c r="H15" s="14"/>
      <c r="I15" s="127">
        <v>17258</v>
      </c>
      <c r="J15" s="127">
        <v>17327</v>
      </c>
      <c r="K15" s="127"/>
      <c r="L15" s="127">
        <v>2200</v>
      </c>
      <c r="M15" s="127">
        <v>2269</v>
      </c>
    </row>
    <row r="16" spans="1:13" ht="12.75">
      <c r="A16" s="2">
        <v>5</v>
      </c>
      <c r="B16" s="3">
        <v>562913</v>
      </c>
      <c r="C16" s="14" t="s">
        <v>191</v>
      </c>
      <c r="D16" s="14"/>
      <c r="E16" s="14"/>
      <c r="F16" s="14"/>
      <c r="G16" s="14"/>
      <c r="H16" s="14"/>
      <c r="I16" s="127">
        <v>0</v>
      </c>
      <c r="J16" s="127">
        <v>0</v>
      </c>
      <c r="K16" s="127"/>
      <c r="L16" s="127">
        <v>4000</v>
      </c>
      <c r="M16" s="127">
        <v>4000</v>
      </c>
    </row>
    <row r="17" spans="1:13" ht="12.75">
      <c r="A17" s="2">
        <v>6</v>
      </c>
      <c r="B17" s="3">
        <v>562917</v>
      </c>
      <c r="C17" s="14" t="s">
        <v>193</v>
      </c>
      <c r="D17" s="14"/>
      <c r="E17" s="14"/>
      <c r="F17" s="14"/>
      <c r="G17" s="14"/>
      <c r="H17" s="14"/>
      <c r="I17" s="127">
        <v>0</v>
      </c>
      <c r="J17" s="127">
        <v>0</v>
      </c>
      <c r="K17" s="127"/>
      <c r="L17" s="127">
        <v>1500</v>
      </c>
      <c r="M17" s="127">
        <v>1500</v>
      </c>
    </row>
    <row r="18" spans="1:13" ht="12.75">
      <c r="A18" s="2">
        <v>7</v>
      </c>
      <c r="B18" s="3">
        <v>682001</v>
      </c>
      <c r="C18" s="14" t="s">
        <v>194</v>
      </c>
      <c r="D18" s="14"/>
      <c r="E18" s="14"/>
      <c r="F18" s="14"/>
      <c r="G18" s="14"/>
      <c r="H18" s="14"/>
      <c r="I18" s="127">
        <v>250</v>
      </c>
      <c r="J18" s="127">
        <v>250</v>
      </c>
      <c r="K18" s="127"/>
      <c r="L18" s="127">
        <v>168</v>
      </c>
      <c r="M18" s="127">
        <v>168</v>
      </c>
    </row>
    <row r="19" spans="1:13" ht="12.75">
      <c r="A19" s="2">
        <v>8</v>
      </c>
      <c r="B19" s="3">
        <v>682002</v>
      </c>
      <c r="C19" s="14" t="s">
        <v>195</v>
      </c>
      <c r="D19" s="14"/>
      <c r="E19" s="14"/>
      <c r="F19" s="14"/>
      <c r="G19" s="14"/>
      <c r="H19" s="14"/>
      <c r="I19" s="127">
        <v>6053</v>
      </c>
      <c r="J19" s="127">
        <v>6053</v>
      </c>
      <c r="K19" s="127"/>
      <c r="L19" s="127">
        <v>29335</v>
      </c>
      <c r="M19" s="127">
        <v>29335</v>
      </c>
    </row>
    <row r="20" spans="1:13" ht="12.75">
      <c r="A20" s="2">
        <v>9</v>
      </c>
      <c r="B20" s="3">
        <v>692000</v>
      </c>
      <c r="C20" s="14" t="s">
        <v>192</v>
      </c>
      <c r="D20" s="14"/>
      <c r="E20" s="14"/>
      <c r="F20" s="14"/>
      <c r="G20" s="14"/>
      <c r="H20" s="14"/>
      <c r="I20" s="127">
        <v>9957</v>
      </c>
      <c r="J20" s="127">
        <v>10031</v>
      </c>
      <c r="K20" s="127"/>
      <c r="L20" s="127">
        <v>751</v>
      </c>
      <c r="M20" s="127">
        <v>825</v>
      </c>
    </row>
    <row r="21" spans="1:13" ht="12.75">
      <c r="A21" s="2">
        <v>11</v>
      </c>
      <c r="B21" s="3">
        <v>841112</v>
      </c>
      <c r="C21" s="14" t="s">
        <v>196</v>
      </c>
      <c r="D21" s="14"/>
      <c r="E21" s="14"/>
      <c r="F21" s="14"/>
      <c r="G21" s="14"/>
      <c r="H21" s="14"/>
      <c r="I21" s="127">
        <v>7632</v>
      </c>
      <c r="J21" s="127">
        <v>7632</v>
      </c>
      <c r="K21" s="127"/>
      <c r="L21" s="127">
        <v>0</v>
      </c>
      <c r="M21" s="127">
        <v>0</v>
      </c>
    </row>
    <row r="22" spans="1:13" ht="12.75">
      <c r="A22" s="2">
        <v>12</v>
      </c>
      <c r="B22" s="3">
        <v>841126</v>
      </c>
      <c r="C22" s="14" t="s">
        <v>202</v>
      </c>
      <c r="D22" s="14"/>
      <c r="E22" s="14"/>
      <c r="F22" s="14"/>
      <c r="G22" s="14"/>
      <c r="H22" s="14"/>
      <c r="I22" s="127">
        <v>157285</v>
      </c>
      <c r="J22" s="127">
        <v>157360</v>
      </c>
      <c r="K22" s="127"/>
      <c r="L22" s="127">
        <v>800</v>
      </c>
      <c r="M22" s="127">
        <v>875</v>
      </c>
    </row>
    <row r="23" spans="1:13" ht="12.75">
      <c r="A23" s="2">
        <v>13</v>
      </c>
      <c r="B23" s="3">
        <v>841127</v>
      </c>
      <c r="C23" s="14" t="s">
        <v>197</v>
      </c>
      <c r="D23" s="14"/>
      <c r="E23" s="14"/>
      <c r="F23" s="14"/>
      <c r="G23" s="14"/>
      <c r="H23" s="14"/>
      <c r="I23" s="127">
        <v>209</v>
      </c>
      <c r="J23" s="127">
        <v>209</v>
      </c>
      <c r="K23" s="127"/>
      <c r="L23" s="127">
        <v>0</v>
      </c>
      <c r="M23" s="127">
        <v>0</v>
      </c>
    </row>
    <row r="24" spans="1:13" ht="12.75">
      <c r="A24" s="2">
        <v>14</v>
      </c>
      <c r="B24" s="3">
        <v>841133</v>
      </c>
      <c r="C24" s="14" t="s">
        <v>198</v>
      </c>
      <c r="D24" s="14"/>
      <c r="E24" s="14"/>
      <c r="F24" s="14"/>
      <c r="G24" s="14"/>
      <c r="H24" s="14"/>
      <c r="I24" s="127">
        <v>10802</v>
      </c>
      <c r="J24" s="127">
        <v>10845</v>
      </c>
      <c r="K24" s="127"/>
      <c r="L24" s="127">
        <v>0</v>
      </c>
      <c r="M24" s="127">
        <v>43</v>
      </c>
    </row>
    <row r="25" spans="1:13" ht="12.75">
      <c r="A25" s="2">
        <v>15</v>
      </c>
      <c r="B25" s="3">
        <v>541402</v>
      </c>
      <c r="C25" s="14" t="s">
        <v>199</v>
      </c>
      <c r="D25" s="14"/>
      <c r="E25" s="14"/>
      <c r="F25" s="14"/>
      <c r="G25" s="14"/>
      <c r="H25" s="14"/>
      <c r="I25" s="127">
        <v>7125</v>
      </c>
      <c r="J25" s="127">
        <v>7125</v>
      </c>
      <c r="K25" s="127"/>
      <c r="L25" s="127">
        <v>0</v>
      </c>
      <c r="M25" s="127">
        <v>0</v>
      </c>
    </row>
    <row r="26" spans="1:13" ht="12.75">
      <c r="A26" s="2">
        <v>16</v>
      </c>
      <c r="B26" s="3">
        <v>841403</v>
      </c>
      <c r="C26" s="14" t="s">
        <v>200</v>
      </c>
      <c r="D26" s="14"/>
      <c r="E26" s="14"/>
      <c r="F26" s="14"/>
      <c r="G26" s="14"/>
      <c r="H26" s="14"/>
      <c r="I26" s="127">
        <v>22005</v>
      </c>
      <c r="J26" s="127">
        <v>22566</v>
      </c>
      <c r="K26" s="127"/>
      <c r="L26" s="127"/>
      <c r="M26" s="127">
        <v>561</v>
      </c>
    </row>
    <row r="27" spans="1:13" ht="12.75">
      <c r="A27" s="2">
        <v>17</v>
      </c>
      <c r="B27" s="3">
        <v>841901</v>
      </c>
      <c r="C27" s="14" t="s">
        <v>201</v>
      </c>
      <c r="D27" s="14"/>
      <c r="E27" s="14"/>
      <c r="F27" s="14"/>
      <c r="G27" s="14"/>
      <c r="H27" s="14"/>
      <c r="I27" s="127">
        <v>0</v>
      </c>
      <c r="J27" s="127">
        <v>0</v>
      </c>
      <c r="K27" s="127"/>
      <c r="L27" s="127">
        <v>373123</v>
      </c>
      <c r="M27" s="127">
        <v>373428</v>
      </c>
    </row>
    <row r="28" spans="1:13" ht="12.75">
      <c r="A28" s="2">
        <v>18</v>
      </c>
      <c r="B28" s="3">
        <v>851011</v>
      </c>
      <c r="C28" s="14" t="s">
        <v>203</v>
      </c>
      <c r="D28" s="14"/>
      <c r="E28" s="14"/>
      <c r="F28" s="14"/>
      <c r="G28" s="14"/>
      <c r="H28" s="14"/>
      <c r="I28" s="127">
        <v>141225</v>
      </c>
      <c r="J28" s="127">
        <v>141309</v>
      </c>
      <c r="K28" s="127"/>
      <c r="L28" s="127">
        <v>95845</v>
      </c>
      <c r="M28" s="127">
        <v>95929</v>
      </c>
    </row>
    <row r="29" spans="1:13" ht="12.75">
      <c r="A29" s="2">
        <v>19</v>
      </c>
      <c r="B29" s="3">
        <v>852011</v>
      </c>
      <c r="C29" s="14" t="s">
        <v>204</v>
      </c>
      <c r="D29" s="14"/>
      <c r="E29" s="14"/>
      <c r="F29" s="14"/>
      <c r="G29" s="14"/>
      <c r="H29" s="14"/>
      <c r="I29" s="127">
        <v>13630</v>
      </c>
      <c r="J29" s="127">
        <v>13716</v>
      </c>
      <c r="K29" s="127"/>
      <c r="L29" s="127">
        <v>0</v>
      </c>
      <c r="M29" s="127">
        <v>86</v>
      </c>
    </row>
    <row r="30" spans="1:13" ht="12.75">
      <c r="A30" s="2">
        <v>20</v>
      </c>
      <c r="B30" s="3">
        <v>852021</v>
      </c>
      <c r="C30" s="14" t="s">
        <v>205</v>
      </c>
      <c r="D30" s="14"/>
      <c r="E30" s="14"/>
      <c r="F30" s="14"/>
      <c r="G30" s="14"/>
      <c r="H30" s="14"/>
      <c r="I30" s="127">
        <v>27234</v>
      </c>
      <c r="J30" s="127">
        <v>27476</v>
      </c>
      <c r="K30" s="127"/>
      <c r="L30" s="127">
        <v>0</v>
      </c>
      <c r="M30" s="127">
        <v>242</v>
      </c>
    </row>
    <row r="31" spans="1:13" ht="12.75">
      <c r="A31" s="2">
        <v>21</v>
      </c>
      <c r="B31" s="3">
        <v>588911</v>
      </c>
      <c r="C31" s="14" t="s">
        <v>206</v>
      </c>
      <c r="D31" s="14"/>
      <c r="E31" s="14"/>
      <c r="F31" s="14"/>
      <c r="G31" s="14"/>
      <c r="H31" s="14"/>
      <c r="I31" s="127">
        <v>8950</v>
      </c>
      <c r="J31" s="127">
        <v>8980</v>
      </c>
      <c r="K31" s="127"/>
      <c r="L31" s="127">
        <v>0</v>
      </c>
      <c r="M31" s="127">
        <v>30</v>
      </c>
    </row>
    <row r="32" spans="1:13" ht="12.75">
      <c r="A32" s="2">
        <v>22</v>
      </c>
      <c r="B32" s="3">
        <v>856099</v>
      </c>
      <c r="C32" s="14" t="s">
        <v>207</v>
      </c>
      <c r="D32" s="14"/>
      <c r="E32" s="14"/>
      <c r="F32" s="14"/>
      <c r="G32" s="14"/>
      <c r="H32" s="14"/>
      <c r="I32" s="127">
        <v>26166</v>
      </c>
      <c r="J32" s="127">
        <v>26185</v>
      </c>
      <c r="K32" s="127"/>
      <c r="L32" s="127">
        <v>0</v>
      </c>
      <c r="M32" s="127">
        <v>19</v>
      </c>
    </row>
    <row r="33" spans="1:13" ht="12.75">
      <c r="A33" s="2">
        <v>23</v>
      </c>
      <c r="B33" s="3">
        <v>862101</v>
      </c>
      <c r="C33" s="14" t="s">
        <v>209</v>
      </c>
      <c r="D33" s="14"/>
      <c r="E33" s="14"/>
      <c r="F33" s="14"/>
      <c r="G33" s="14"/>
      <c r="H33" s="14"/>
      <c r="I33" s="127">
        <v>641</v>
      </c>
      <c r="J33" s="127">
        <v>641</v>
      </c>
      <c r="K33" s="127"/>
      <c r="L33" s="127">
        <v>0</v>
      </c>
      <c r="M33" s="127">
        <v>0</v>
      </c>
    </row>
    <row r="34" spans="1:13" ht="12.75">
      <c r="A34" s="2">
        <v>24</v>
      </c>
      <c r="B34" s="3">
        <v>862102</v>
      </c>
      <c r="C34" s="14" t="s">
        <v>210</v>
      </c>
      <c r="D34" s="14"/>
      <c r="E34" s="14"/>
      <c r="F34" s="14"/>
      <c r="G34" s="14"/>
      <c r="H34" s="14"/>
      <c r="I34" s="127">
        <v>150</v>
      </c>
      <c r="J34" s="127">
        <v>150</v>
      </c>
      <c r="K34" s="127"/>
      <c r="L34" s="127">
        <v>0</v>
      </c>
      <c r="M34" s="127">
        <v>0</v>
      </c>
    </row>
    <row r="35" spans="1:13" ht="12.75">
      <c r="A35" s="2">
        <v>25</v>
      </c>
      <c r="B35" s="3">
        <v>869041</v>
      </c>
      <c r="C35" s="14" t="s">
        <v>211</v>
      </c>
      <c r="D35" s="14"/>
      <c r="E35" s="14"/>
      <c r="F35" s="14"/>
      <c r="G35" s="14"/>
      <c r="H35" s="14"/>
      <c r="I35" s="127">
        <v>2420</v>
      </c>
      <c r="J35" s="127">
        <v>2420</v>
      </c>
      <c r="K35" s="127"/>
      <c r="L35" s="127">
        <v>3572</v>
      </c>
      <c r="M35" s="127">
        <v>3572</v>
      </c>
    </row>
    <row r="36" spans="1:13" ht="12.75">
      <c r="A36" s="2">
        <v>27</v>
      </c>
      <c r="B36" s="3">
        <v>882111</v>
      </c>
      <c r="C36" s="14" t="s">
        <v>212</v>
      </c>
      <c r="D36" s="14"/>
      <c r="E36" s="14"/>
      <c r="F36" s="14"/>
      <c r="G36" s="14"/>
      <c r="H36" s="14"/>
      <c r="I36" s="127">
        <v>810</v>
      </c>
      <c r="J36" s="127">
        <v>810</v>
      </c>
      <c r="K36" s="127"/>
      <c r="L36" s="127">
        <v>0</v>
      </c>
      <c r="M36" s="127">
        <v>0</v>
      </c>
    </row>
    <row r="37" spans="1:13" ht="12.75">
      <c r="A37" s="2">
        <v>28</v>
      </c>
      <c r="B37" s="3">
        <v>882113</v>
      </c>
      <c r="C37" s="14" t="s">
        <v>213</v>
      </c>
      <c r="D37" s="14"/>
      <c r="E37" s="14"/>
      <c r="F37" s="14"/>
      <c r="G37" s="14"/>
      <c r="H37" s="14"/>
      <c r="I37" s="127">
        <v>210</v>
      </c>
      <c r="J37" s="127">
        <v>332</v>
      </c>
      <c r="K37" s="127"/>
      <c r="L37" s="127">
        <v>0</v>
      </c>
      <c r="M37" s="127">
        <v>122</v>
      </c>
    </row>
    <row r="38" spans="1:13" ht="12.75">
      <c r="A38" s="2">
        <v>29</v>
      </c>
      <c r="B38" s="3">
        <v>882115</v>
      </c>
      <c r="C38" s="14" t="s">
        <v>208</v>
      </c>
      <c r="D38" s="14"/>
      <c r="E38" s="14"/>
      <c r="F38" s="14"/>
      <c r="G38" s="14"/>
      <c r="H38" s="14"/>
      <c r="I38" s="127">
        <v>1050</v>
      </c>
      <c r="J38" s="127">
        <v>2385</v>
      </c>
      <c r="K38" s="127"/>
      <c r="L38" s="127">
        <v>0</v>
      </c>
      <c r="M38" s="127">
        <v>1335</v>
      </c>
    </row>
    <row r="39" spans="1:13" ht="12.75">
      <c r="A39" s="2">
        <v>30</v>
      </c>
      <c r="B39" s="3">
        <v>882118</v>
      </c>
      <c r="C39" s="14" t="s">
        <v>214</v>
      </c>
      <c r="D39" s="14"/>
      <c r="E39" s="14"/>
      <c r="F39" s="14"/>
      <c r="G39" s="14"/>
      <c r="H39" s="14"/>
      <c r="I39" s="127">
        <v>330</v>
      </c>
      <c r="J39" s="127">
        <v>673</v>
      </c>
      <c r="K39" s="127"/>
      <c r="L39" s="127">
        <v>0</v>
      </c>
      <c r="M39" s="127">
        <v>38</v>
      </c>
    </row>
    <row r="40" spans="1:13" ht="12.75">
      <c r="A40" s="2">
        <v>31</v>
      </c>
      <c r="B40" s="3">
        <v>882122</v>
      </c>
      <c r="C40" s="14" t="s">
        <v>228</v>
      </c>
      <c r="D40" s="14"/>
      <c r="E40" s="14"/>
      <c r="F40" s="14"/>
      <c r="G40" s="14"/>
      <c r="H40" s="14"/>
      <c r="I40" s="127">
        <v>560</v>
      </c>
      <c r="J40" s="127">
        <v>560</v>
      </c>
      <c r="K40" s="127"/>
      <c r="L40" s="127"/>
      <c r="M40" s="127"/>
    </row>
    <row r="41" spans="1:13" ht="12.75">
      <c r="A41" s="2">
        <v>32</v>
      </c>
      <c r="B41" s="3">
        <v>882123</v>
      </c>
      <c r="C41" s="14" t="s">
        <v>215</v>
      </c>
      <c r="D41" s="14"/>
      <c r="E41" s="14"/>
      <c r="F41" s="14"/>
      <c r="G41" s="14"/>
      <c r="H41" s="14"/>
      <c r="I41" s="127">
        <v>120</v>
      </c>
      <c r="J41" s="127">
        <v>120</v>
      </c>
      <c r="K41" s="127"/>
      <c r="L41" s="127">
        <v>0</v>
      </c>
      <c r="M41" s="127">
        <v>0</v>
      </c>
    </row>
    <row r="42" spans="1:13" ht="12.75">
      <c r="A42" s="2">
        <v>33</v>
      </c>
      <c r="B42" s="3">
        <v>882129</v>
      </c>
      <c r="C42" s="14" t="s">
        <v>216</v>
      </c>
      <c r="D42" s="14"/>
      <c r="E42" s="14"/>
      <c r="F42" s="14"/>
      <c r="G42" s="14"/>
      <c r="H42" s="14"/>
      <c r="I42" s="127">
        <v>2930</v>
      </c>
      <c r="J42" s="127">
        <v>2930</v>
      </c>
      <c r="K42" s="127"/>
      <c r="L42" s="127">
        <v>0</v>
      </c>
      <c r="M42" s="127">
        <v>0</v>
      </c>
    </row>
    <row r="43" spans="1:13" ht="12.75">
      <c r="A43" s="2">
        <v>34</v>
      </c>
      <c r="B43" s="3">
        <v>882202</v>
      </c>
      <c r="C43" s="14" t="s">
        <v>217</v>
      </c>
      <c r="D43" s="14"/>
      <c r="E43" s="14"/>
      <c r="F43" s="14"/>
      <c r="G43" s="14"/>
      <c r="H43" s="14"/>
      <c r="I43" s="127">
        <v>180</v>
      </c>
      <c r="J43" s="127">
        <v>180</v>
      </c>
      <c r="K43" s="127"/>
      <c r="L43" s="127">
        <v>0</v>
      </c>
      <c r="M43" s="127">
        <v>0</v>
      </c>
    </row>
    <row r="45" ht="12.75">
      <c r="N45" s="123" t="s">
        <v>123</v>
      </c>
    </row>
    <row r="46" ht="12.75">
      <c r="N46" s="123"/>
    </row>
    <row r="47" spans="12:14" ht="12.75">
      <c r="L47" s="328" t="s">
        <v>226</v>
      </c>
      <c r="M47" s="328"/>
      <c r="N47" s="328"/>
    </row>
    <row r="48" spans="12:14" ht="12.75">
      <c r="L48" s="131"/>
      <c r="M48" s="131"/>
      <c r="N48" s="131"/>
    </row>
    <row r="49" spans="1:14" ht="15">
      <c r="A49" s="124"/>
      <c r="B49" s="124" t="s">
        <v>227</v>
      </c>
      <c r="C49" s="124"/>
      <c r="D49" s="124"/>
      <c r="E49" s="124"/>
      <c r="F49" s="124"/>
      <c r="G49" s="124"/>
      <c r="H49" s="327" t="s">
        <v>185</v>
      </c>
      <c r="I49" s="327"/>
      <c r="J49" s="327"/>
      <c r="K49" s="327" t="s">
        <v>186</v>
      </c>
      <c r="L49" s="327"/>
      <c r="M49" s="327"/>
      <c r="N49" s="125"/>
    </row>
    <row r="51" spans="1:13" ht="12.75">
      <c r="A51" s="2">
        <v>35</v>
      </c>
      <c r="B51" s="3">
        <v>890301</v>
      </c>
      <c r="C51" t="s">
        <v>218</v>
      </c>
      <c r="I51" s="128">
        <v>4000</v>
      </c>
      <c r="J51" s="128">
        <v>4000</v>
      </c>
      <c r="K51" s="128"/>
      <c r="L51" s="128">
        <v>0</v>
      </c>
      <c r="M51" s="128">
        <v>0</v>
      </c>
    </row>
    <row r="52" spans="1:13" ht="12.75">
      <c r="A52" s="2">
        <v>36</v>
      </c>
      <c r="B52" s="3">
        <v>890506</v>
      </c>
      <c r="C52" t="s">
        <v>219</v>
      </c>
      <c r="I52" s="128">
        <v>12550</v>
      </c>
      <c r="J52" s="128">
        <v>12550</v>
      </c>
      <c r="K52" s="128"/>
      <c r="L52" s="128">
        <v>0</v>
      </c>
      <c r="M52" s="128">
        <v>0</v>
      </c>
    </row>
    <row r="53" spans="1:13" ht="12.75">
      <c r="A53" s="2">
        <v>37</v>
      </c>
      <c r="B53" s="3">
        <v>900400</v>
      </c>
      <c r="C53" t="s">
        <v>220</v>
      </c>
      <c r="I53" s="128">
        <v>3800</v>
      </c>
      <c r="J53" s="128">
        <v>3800</v>
      </c>
      <c r="K53" s="128"/>
      <c r="L53" s="128">
        <v>0</v>
      </c>
      <c r="M53" s="128">
        <v>0</v>
      </c>
    </row>
    <row r="54" spans="1:13" ht="12.75">
      <c r="A54" s="2">
        <v>38</v>
      </c>
      <c r="B54" s="3">
        <v>910123</v>
      </c>
      <c r="C54" t="s">
        <v>221</v>
      </c>
      <c r="I54" s="128">
        <v>3300</v>
      </c>
      <c r="J54" s="128">
        <v>3300</v>
      </c>
      <c r="K54" s="128"/>
      <c r="L54" s="128">
        <v>0</v>
      </c>
      <c r="M54" s="128">
        <v>0</v>
      </c>
    </row>
    <row r="55" spans="1:13" ht="12.75">
      <c r="A55" s="2">
        <v>39</v>
      </c>
      <c r="B55" s="3">
        <v>910501</v>
      </c>
      <c r="C55" t="s">
        <v>222</v>
      </c>
      <c r="I55" s="128">
        <v>5330</v>
      </c>
      <c r="J55" s="128">
        <v>5330</v>
      </c>
      <c r="K55" s="128"/>
      <c r="L55" s="128">
        <v>100</v>
      </c>
      <c r="M55" s="128">
        <v>100</v>
      </c>
    </row>
    <row r="56" spans="1:13" ht="12.75">
      <c r="A56" s="2">
        <v>40</v>
      </c>
      <c r="B56" s="3">
        <v>931102</v>
      </c>
      <c r="C56" t="s">
        <v>223</v>
      </c>
      <c r="I56" s="128">
        <v>5850</v>
      </c>
      <c r="J56" s="128">
        <v>5850</v>
      </c>
      <c r="K56" s="128"/>
      <c r="L56" s="128">
        <v>0</v>
      </c>
      <c r="M56" s="128">
        <v>0</v>
      </c>
    </row>
    <row r="57" spans="1:13" ht="12.75">
      <c r="A57" s="2">
        <v>41</v>
      </c>
      <c r="B57" s="3">
        <v>960302</v>
      </c>
      <c r="C57" t="s">
        <v>224</v>
      </c>
      <c r="I57" s="128">
        <v>40</v>
      </c>
      <c r="J57" s="128">
        <v>40</v>
      </c>
      <c r="K57" s="128"/>
      <c r="L57" s="128">
        <v>0</v>
      </c>
      <c r="M57" s="128">
        <v>0</v>
      </c>
    </row>
    <row r="58" spans="1:13" ht="12.75">
      <c r="A58" s="2">
        <v>43</v>
      </c>
      <c r="B58" s="3">
        <v>882125</v>
      </c>
      <c r="C58" s="311" t="s">
        <v>248</v>
      </c>
      <c r="D58" s="311"/>
      <c r="E58" s="311"/>
      <c r="F58" s="311"/>
      <c r="G58" s="311"/>
      <c r="I58" s="128"/>
      <c r="J58" s="128">
        <v>60</v>
      </c>
      <c r="K58" s="128"/>
      <c r="L58" s="128"/>
      <c r="M58" s="128">
        <v>60</v>
      </c>
    </row>
    <row r="59" spans="9:13" ht="12.75">
      <c r="I59" s="128"/>
      <c r="J59" s="128"/>
      <c r="K59" s="128"/>
      <c r="L59" s="128"/>
      <c r="M59" s="128"/>
    </row>
    <row r="60" spans="2:13" ht="15">
      <c r="B60" s="124" t="s">
        <v>225</v>
      </c>
      <c r="C60" s="124"/>
      <c r="D60" s="124"/>
      <c r="E60" s="124"/>
      <c r="I60" s="140">
        <f>SUM(I11:I59)</f>
        <v>511394</v>
      </c>
      <c r="J60" s="130">
        <f>SUM(J11:J59)</f>
        <v>514537</v>
      </c>
      <c r="K60" s="130"/>
      <c r="L60" s="130">
        <f>SUM(L11:L59)</f>
        <v>511394</v>
      </c>
      <c r="M60" s="130">
        <f>SUM(M11:M59)</f>
        <v>514537</v>
      </c>
    </row>
  </sheetData>
  <mergeCells count="11">
    <mergeCell ref="L47:N47"/>
    <mergeCell ref="C58:G58"/>
    <mergeCell ref="A2:O2"/>
    <mergeCell ref="A4:O4"/>
    <mergeCell ref="A5:O5"/>
    <mergeCell ref="H49:J49"/>
    <mergeCell ref="K49:M49"/>
    <mergeCell ref="H9:J9"/>
    <mergeCell ref="K9:M9"/>
    <mergeCell ref="L7:N7"/>
    <mergeCell ref="A3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R35"/>
  <sheetViews>
    <sheetView workbookViewId="0" topLeftCell="A1">
      <selection activeCell="A7" sqref="A7:Q7"/>
    </sheetView>
  </sheetViews>
  <sheetFormatPr defaultColWidth="9.140625" defaultRowHeight="12.75"/>
  <cols>
    <col min="1" max="1" width="6.140625" style="0" bestFit="1" customWidth="1"/>
    <col min="5" max="6" width="11.00390625" style="0" bestFit="1" customWidth="1"/>
    <col min="7" max="7" width="10.7109375" style="0" customWidth="1"/>
    <col min="8" max="10" width="11.00390625" style="0" bestFit="1" customWidth="1"/>
    <col min="11" max="11" width="10.00390625" style="0" bestFit="1" customWidth="1"/>
    <col min="12" max="14" width="11.00390625" style="0" bestFit="1" customWidth="1"/>
    <col min="15" max="16" width="10.00390625" style="0" bestFit="1" customWidth="1"/>
    <col min="17" max="17" width="11.00390625" style="0" customWidth="1"/>
    <col min="18" max="18" width="11.00390625" style="0" bestFit="1" customWidth="1"/>
  </cols>
  <sheetData>
    <row r="1" spans="13:17" ht="12.75">
      <c r="M1" s="191" t="s">
        <v>169</v>
      </c>
      <c r="N1" s="191"/>
      <c r="O1" s="191"/>
      <c r="P1" s="191"/>
      <c r="Q1" s="191"/>
    </row>
    <row r="2" spans="13:17" ht="12.75">
      <c r="M2" s="7"/>
      <c r="N2" s="7"/>
      <c r="O2" s="7"/>
      <c r="P2" s="7"/>
      <c r="Q2" s="7"/>
    </row>
    <row r="4" spans="1:17" ht="12.75">
      <c r="A4" s="192" t="s">
        <v>171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2.75">
      <c r="A5" s="192" t="s">
        <v>269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2.75">
      <c r="A6" s="192" t="s">
        <v>253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2.75">
      <c r="A7" s="192" t="s">
        <v>261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1" spans="15:17" ht="13.5" thickBot="1">
      <c r="O11" s="246" t="s">
        <v>0</v>
      </c>
      <c r="P11" s="246"/>
      <c r="Q11" s="246"/>
    </row>
    <row r="12" spans="1:17" ht="13.5" thickTop="1">
      <c r="A12" s="28" t="s">
        <v>1</v>
      </c>
      <c r="B12" s="211" t="s">
        <v>2</v>
      </c>
      <c r="C12" s="211"/>
      <c r="D12" s="211"/>
      <c r="E12" s="29" t="s">
        <v>129</v>
      </c>
      <c r="F12" s="29" t="s">
        <v>130</v>
      </c>
      <c r="G12" s="29" t="s">
        <v>131</v>
      </c>
      <c r="H12" s="29" t="s">
        <v>132</v>
      </c>
      <c r="I12" s="29" t="s">
        <v>133</v>
      </c>
      <c r="J12" s="29" t="s">
        <v>134</v>
      </c>
      <c r="K12" s="29" t="s">
        <v>135</v>
      </c>
      <c r="L12" s="29" t="s">
        <v>136</v>
      </c>
      <c r="M12" s="29" t="s">
        <v>137</v>
      </c>
      <c r="N12" s="29" t="s">
        <v>138</v>
      </c>
      <c r="O12" s="29" t="s">
        <v>139</v>
      </c>
      <c r="P12" s="29" t="s">
        <v>140</v>
      </c>
      <c r="Q12" s="35" t="s">
        <v>124</v>
      </c>
    </row>
    <row r="13" spans="1:17" ht="12.75">
      <c r="A13" s="34"/>
      <c r="B13" s="221" t="s">
        <v>3</v>
      </c>
      <c r="C13" s="221"/>
      <c r="D13" s="22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8"/>
    </row>
    <row r="14" spans="1:17" ht="12.75">
      <c r="A14" s="27" t="s">
        <v>4</v>
      </c>
      <c r="B14" s="194" t="s">
        <v>179</v>
      </c>
      <c r="C14" s="194"/>
      <c r="D14" s="194"/>
      <c r="E14" s="36">
        <v>2438</v>
      </c>
      <c r="F14" s="36">
        <v>2538</v>
      </c>
      <c r="G14" s="36">
        <v>139429</v>
      </c>
      <c r="H14" s="36">
        <v>7900</v>
      </c>
      <c r="I14" s="36">
        <v>17600</v>
      </c>
      <c r="J14" s="36">
        <v>13700</v>
      </c>
      <c r="K14" s="36">
        <v>14374</v>
      </c>
      <c r="L14" s="36">
        <v>13600</v>
      </c>
      <c r="M14" s="36">
        <v>139638</v>
      </c>
      <c r="N14" s="36">
        <v>1500</v>
      </c>
      <c r="O14" s="36">
        <v>1600</v>
      </c>
      <c r="P14" s="36">
        <v>1583</v>
      </c>
      <c r="Q14" s="48">
        <f aca="true" t="shared" si="0" ref="Q14:Q19">SUM(E14:P14)</f>
        <v>355900</v>
      </c>
    </row>
    <row r="15" spans="1:17" ht="12.75">
      <c r="A15" s="27"/>
      <c r="B15" s="195" t="s">
        <v>178</v>
      </c>
      <c r="C15" s="196"/>
      <c r="D15" s="197"/>
      <c r="E15" s="36">
        <v>0</v>
      </c>
      <c r="G15" s="36">
        <v>33546</v>
      </c>
      <c r="H15" s="122">
        <v>10383</v>
      </c>
      <c r="I15" s="36">
        <v>10383</v>
      </c>
      <c r="J15" s="132">
        <v>10383</v>
      </c>
      <c r="K15" s="36">
        <v>10383</v>
      </c>
      <c r="L15" s="36">
        <v>10383</v>
      </c>
      <c r="M15" s="36">
        <v>10384</v>
      </c>
      <c r="N15" s="36"/>
      <c r="O15" s="36"/>
      <c r="P15" s="36"/>
      <c r="Q15" s="48">
        <f t="shared" si="0"/>
        <v>95845</v>
      </c>
    </row>
    <row r="16" spans="1:17" ht="12.75">
      <c r="A16" s="27" t="s">
        <v>5</v>
      </c>
      <c r="B16" s="194" t="s">
        <v>141</v>
      </c>
      <c r="C16" s="194"/>
      <c r="D16" s="194"/>
      <c r="E16" s="36">
        <v>298</v>
      </c>
      <c r="F16" s="36">
        <v>311</v>
      </c>
      <c r="G16" s="36">
        <v>513</v>
      </c>
      <c r="H16" s="36">
        <v>604</v>
      </c>
      <c r="I16" s="36">
        <v>664</v>
      </c>
      <c r="J16" s="36">
        <v>305</v>
      </c>
      <c r="K16" s="36">
        <v>598</v>
      </c>
      <c r="L16" s="36">
        <v>298</v>
      </c>
      <c r="M16" s="36">
        <v>297</v>
      </c>
      <c r="N16" s="36">
        <v>297</v>
      </c>
      <c r="O16" s="36">
        <v>297</v>
      </c>
      <c r="P16" s="36">
        <v>297</v>
      </c>
      <c r="Q16" s="48">
        <f t="shared" si="0"/>
        <v>4779</v>
      </c>
    </row>
    <row r="17" spans="1:17" ht="12.75">
      <c r="A17" s="27" t="s">
        <v>6</v>
      </c>
      <c r="B17" s="194" t="s">
        <v>142</v>
      </c>
      <c r="C17" s="194"/>
      <c r="D17" s="194"/>
      <c r="E17" s="36">
        <v>4848</v>
      </c>
      <c r="F17" s="36">
        <v>5049</v>
      </c>
      <c r="G17" s="36">
        <v>5464</v>
      </c>
      <c r="H17" s="36">
        <v>5005</v>
      </c>
      <c r="I17" s="36">
        <v>5004</v>
      </c>
      <c r="J17" s="36">
        <v>5011</v>
      </c>
      <c r="K17" s="36">
        <v>4606</v>
      </c>
      <c r="L17" s="36">
        <v>4606</v>
      </c>
      <c r="M17" s="36">
        <v>4605</v>
      </c>
      <c r="N17" s="36">
        <v>4605</v>
      </c>
      <c r="O17" s="36">
        <v>4605</v>
      </c>
      <c r="P17" s="36">
        <v>4605</v>
      </c>
      <c r="Q17" s="48">
        <f t="shared" si="0"/>
        <v>58013</v>
      </c>
    </row>
    <row r="18" spans="1:18" ht="12.75">
      <c r="A18" s="27" t="s">
        <v>7</v>
      </c>
      <c r="B18" s="194" t="s">
        <v>143</v>
      </c>
      <c r="C18" s="194"/>
      <c r="D18" s="194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8">
        <f t="shared" si="0"/>
        <v>0</v>
      </c>
      <c r="R18" s="51"/>
    </row>
    <row r="19" spans="1:18" ht="12.75">
      <c r="A19" s="27" t="s">
        <v>8</v>
      </c>
      <c r="B19" s="194" t="s">
        <v>144</v>
      </c>
      <c r="C19" s="194"/>
      <c r="D19" s="194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48">
        <f t="shared" si="0"/>
        <v>0</v>
      </c>
      <c r="R19" s="51"/>
    </row>
    <row r="20" spans="1:18" s="46" customFormat="1" ht="12.75">
      <c r="A20" s="59" t="s">
        <v>9</v>
      </c>
      <c r="B20" s="272" t="s">
        <v>145</v>
      </c>
      <c r="C20" s="272"/>
      <c r="D20" s="272"/>
      <c r="E20" s="58">
        <f>SUM(E14:E19)</f>
        <v>7584</v>
      </c>
      <c r="F20" s="58">
        <f aca="true" t="shared" si="1" ref="F20:P20">SUM(F14:F19)</f>
        <v>7898</v>
      </c>
      <c r="G20" s="58">
        <f t="shared" si="1"/>
        <v>178952</v>
      </c>
      <c r="H20" s="58">
        <f t="shared" si="1"/>
        <v>23892</v>
      </c>
      <c r="I20" s="58">
        <f t="shared" si="1"/>
        <v>33651</v>
      </c>
      <c r="J20" s="58">
        <f t="shared" si="1"/>
        <v>29399</v>
      </c>
      <c r="K20" s="58">
        <f t="shared" si="1"/>
        <v>29961</v>
      </c>
      <c r="L20" s="58">
        <f t="shared" si="1"/>
        <v>28887</v>
      </c>
      <c r="M20" s="58">
        <f t="shared" si="1"/>
        <v>154924</v>
      </c>
      <c r="N20" s="58">
        <f t="shared" si="1"/>
        <v>6402</v>
      </c>
      <c r="O20" s="58">
        <f t="shared" si="1"/>
        <v>6502</v>
      </c>
      <c r="P20" s="58">
        <f t="shared" si="1"/>
        <v>6485</v>
      </c>
      <c r="Q20" s="47">
        <f>SUM(Q14:Q19)</f>
        <v>514537</v>
      </c>
      <c r="R20" s="119"/>
    </row>
    <row r="21" spans="1:17" ht="12.75">
      <c r="A21" s="27"/>
      <c r="B21" s="335"/>
      <c r="C21" s="336"/>
      <c r="D21" s="337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48">
        <f aca="true" t="shared" si="2" ref="Q21:Q28">SUM(E21:P21)</f>
        <v>0</v>
      </c>
    </row>
    <row r="22" spans="1:17" ht="12.75">
      <c r="A22" s="34"/>
      <c r="B22" s="221" t="s">
        <v>15</v>
      </c>
      <c r="C22" s="221"/>
      <c r="D22" s="221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48">
        <f t="shared" si="2"/>
        <v>0</v>
      </c>
    </row>
    <row r="23" spans="1:17" ht="12.75">
      <c r="A23" s="27" t="s">
        <v>11</v>
      </c>
      <c r="B23" s="194" t="s">
        <v>84</v>
      </c>
      <c r="C23" s="194"/>
      <c r="D23" s="194"/>
      <c r="E23" s="36">
        <v>6584</v>
      </c>
      <c r="F23" s="36">
        <v>7885</v>
      </c>
      <c r="G23" s="36">
        <v>23138</v>
      </c>
      <c r="H23" s="36">
        <v>23379</v>
      </c>
      <c r="I23" s="36">
        <v>23378</v>
      </c>
      <c r="J23" s="36">
        <v>23685</v>
      </c>
      <c r="K23" s="36">
        <v>22980</v>
      </c>
      <c r="L23" s="36">
        <v>22980</v>
      </c>
      <c r="M23" s="36">
        <v>22980</v>
      </c>
      <c r="N23" s="36">
        <v>22980</v>
      </c>
      <c r="O23" s="36">
        <v>22980</v>
      </c>
      <c r="P23" s="36">
        <v>23383</v>
      </c>
      <c r="Q23" s="94">
        <f t="shared" si="2"/>
        <v>246332</v>
      </c>
    </row>
    <row r="24" spans="1:17" ht="12.75">
      <c r="A24" s="27" t="s">
        <v>12</v>
      </c>
      <c r="B24" s="194" t="s">
        <v>156</v>
      </c>
      <c r="C24" s="194"/>
      <c r="D24" s="194"/>
      <c r="E24" s="36">
        <v>0</v>
      </c>
      <c r="F24" s="133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48">
        <f t="shared" si="2"/>
        <v>0</v>
      </c>
    </row>
    <row r="25" spans="1:17" ht="12.75">
      <c r="A25" s="27" t="s">
        <v>13</v>
      </c>
      <c r="B25" s="194" t="s">
        <v>56</v>
      </c>
      <c r="C25" s="194"/>
      <c r="D25" s="194"/>
      <c r="E25" s="36">
        <v>1000</v>
      </c>
      <c r="F25" s="13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48">
        <f t="shared" si="2"/>
        <v>1000</v>
      </c>
    </row>
    <row r="26" spans="1:18" ht="12.75">
      <c r="A26" s="27" t="s">
        <v>58</v>
      </c>
      <c r="B26" s="194" t="s">
        <v>168</v>
      </c>
      <c r="C26" s="194"/>
      <c r="D26" s="194"/>
      <c r="E26" s="133" t="s">
        <v>232</v>
      </c>
      <c r="F26" s="133">
        <v>0</v>
      </c>
      <c r="G26" s="36">
        <v>9515</v>
      </c>
      <c r="H26" s="36">
        <v>19961</v>
      </c>
      <c r="I26" s="36">
        <v>0</v>
      </c>
      <c r="J26" s="36">
        <v>64178</v>
      </c>
      <c r="K26" s="36">
        <v>0</v>
      </c>
      <c r="L26" s="36">
        <v>0</v>
      </c>
      <c r="M26" s="36">
        <v>0</v>
      </c>
      <c r="N26" s="36">
        <v>32801</v>
      </c>
      <c r="O26" s="36">
        <v>0</v>
      </c>
      <c r="P26" s="36">
        <v>0</v>
      </c>
      <c r="Q26" s="48">
        <f t="shared" si="2"/>
        <v>126455</v>
      </c>
      <c r="R26" s="51"/>
    </row>
    <row r="27" spans="1:18" ht="12.75">
      <c r="A27" s="27" t="s">
        <v>60</v>
      </c>
      <c r="B27" s="194" t="s">
        <v>146</v>
      </c>
      <c r="C27" s="194"/>
      <c r="D27" s="194"/>
      <c r="E27" s="133" t="s">
        <v>232</v>
      </c>
      <c r="F27" s="133" t="s">
        <v>232</v>
      </c>
      <c r="G27" s="134" t="s">
        <v>232</v>
      </c>
      <c r="H27" s="134" t="s">
        <v>232</v>
      </c>
      <c r="I27" s="134" t="s">
        <v>232</v>
      </c>
      <c r="J27" s="134" t="s">
        <v>232</v>
      </c>
      <c r="K27" s="36">
        <v>42833</v>
      </c>
      <c r="L27" s="36">
        <v>42833</v>
      </c>
      <c r="M27" s="36">
        <v>42834</v>
      </c>
      <c r="N27" s="133" t="s">
        <v>232</v>
      </c>
      <c r="O27" s="36">
        <v>0</v>
      </c>
      <c r="P27" s="36">
        <v>0</v>
      </c>
      <c r="Q27" s="48">
        <f t="shared" si="2"/>
        <v>128500</v>
      </c>
      <c r="R27" s="51"/>
    </row>
    <row r="28" spans="1:18" ht="12.75">
      <c r="A28" s="27" t="s">
        <v>71</v>
      </c>
      <c r="B28" s="332" t="s">
        <v>236</v>
      </c>
      <c r="C28" s="333"/>
      <c r="D28" s="334"/>
      <c r="E28" s="134"/>
      <c r="F28" s="134"/>
      <c r="G28" s="134">
        <v>12250</v>
      </c>
      <c r="H28" s="134"/>
      <c r="I28" s="134"/>
      <c r="J28" s="134"/>
      <c r="K28" s="36"/>
      <c r="L28" s="36"/>
      <c r="M28" s="36"/>
      <c r="N28" s="36"/>
      <c r="O28" s="36"/>
      <c r="P28" s="36"/>
      <c r="Q28" s="48">
        <f t="shared" si="2"/>
        <v>12250</v>
      </c>
      <c r="R28" s="51"/>
    </row>
    <row r="29" spans="1:17" s="46" customFormat="1" ht="12.75">
      <c r="A29" s="59" t="s">
        <v>96</v>
      </c>
      <c r="B29" s="272" t="s">
        <v>147</v>
      </c>
      <c r="C29" s="272"/>
      <c r="D29" s="272"/>
      <c r="E29" s="58">
        <f aca="true" t="shared" si="3" ref="E29:P29">SUM(E23:E28)</f>
        <v>7584</v>
      </c>
      <c r="F29" s="58">
        <f t="shared" si="3"/>
        <v>7885</v>
      </c>
      <c r="G29" s="58">
        <f t="shared" si="3"/>
        <v>44903</v>
      </c>
      <c r="H29" s="58">
        <f t="shared" si="3"/>
        <v>43340</v>
      </c>
      <c r="I29" s="58">
        <f t="shared" si="3"/>
        <v>23378</v>
      </c>
      <c r="J29" s="58">
        <f t="shared" si="3"/>
        <v>87863</v>
      </c>
      <c r="K29" s="58">
        <f t="shared" si="3"/>
        <v>65813</v>
      </c>
      <c r="L29" s="58">
        <f t="shared" si="3"/>
        <v>65813</v>
      </c>
      <c r="M29" s="58">
        <f t="shared" si="3"/>
        <v>65814</v>
      </c>
      <c r="N29" s="58">
        <f t="shared" si="3"/>
        <v>55781</v>
      </c>
      <c r="O29" s="58">
        <f t="shared" si="3"/>
        <v>22980</v>
      </c>
      <c r="P29" s="58">
        <f t="shared" si="3"/>
        <v>23383</v>
      </c>
      <c r="Q29" s="47">
        <f>SUM(Q21:Q28)</f>
        <v>514537</v>
      </c>
    </row>
    <row r="30" spans="1:17" ht="12.75">
      <c r="A30" s="4" t="s">
        <v>110</v>
      </c>
      <c r="B30" s="270" t="s">
        <v>151</v>
      </c>
      <c r="C30" s="225"/>
      <c r="D30" s="225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29"/>
    </row>
    <row r="31" spans="1:17" ht="13.5" thickBot="1">
      <c r="A31" s="31"/>
      <c r="B31" s="331" t="s">
        <v>148</v>
      </c>
      <c r="C31" s="331"/>
      <c r="D31" s="331"/>
      <c r="E31" s="50">
        <f>E20-E29</f>
        <v>0</v>
      </c>
      <c r="F31" s="50">
        <f>(F20-F29)+E31</f>
        <v>13</v>
      </c>
      <c r="G31" s="50">
        <f>(G20-G29)+F31</f>
        <v>134062</v>
      </c>
      <c r="H31" s="50">
        <f aca="true" t="shared" si="4" ref="H31:P31">(H20-H29)+G31</f>
        <v>114614</v>
      </c>
      <c r="I31" s="50">
        <f t="shared" si="4"/>
        <v>124887</v>
      </c>
      <c r="J31" s="50">
        <f t="shared" si="4"/>
        <v>66423</v>
      </c>
      <c r="K31" s="50">
        <f t="shared" si="4"/>
        <v>30571</v>
      </c>
      <c r="L31" s="50">
        <f t="shared" si="4"/>
        <v>-6355</v>
      </c>
      <c r="M31" s="50">
        <f t="shared" si="4"/>
        <v>82755</v>
      </c>
      <c r="N31" s="50">
        <f t="shared" si="4"/>
        <v>33376</v>
      </c>
      <c r="O31" s="50">
        <f t="shared" si="4"/>
        <v>16898</v>
      </c>
      <c r="P31" s="50">
        <f t="shared" si="4"/>
        <v>0</v>
      </c>
      <c r="Q31" s="330"/>
    </row>
    <row r="32" ht="13.5" thickTop="1"/>
    <row r="35" spans="12:14" ht="12.75">
      <c r="L35" s="51"/>
      <c r="N35" s="51"/>
    </row>
  </sheetData>
  <mergeCells count="27">
    <mergeCell ref="B17:D17"/>
    <mergeCell ref="B12:D12"/>
    <mergeCell ref="B13:D13"/>
    <mergeCell ref="B14:D14"/>
    <mergeCell ref="B16:D16"/>
    <mergeCell ref="B15:D15"/>
    <mergeCell ref="M1:Q1"/>
    <mergeCell ref="A6:Q6"/>
    <mergeCell ref="A7:Q7"/>
    <mergeCell ref="O11:Q11"/>
    <mergeCell ref="A4:Q4"/>
    <mergeCell ref="A5:Q5"/>
    <mergeCell ref="B18:D18"/>
    <mergeCell ref="B19:D19"/>
    <mergeCell ref="B20:D20"/>
    <mergeCell ref="B22:D22"/>
    <mergeCell ref="B21:D21"/>
    <mergeCell ref="B23:D23"/>
    <mergeCell ref="B24:D24"/>
    <mergeCell ref="B25:D25"/>
    <mergeCell ref="Q30:Q31"/>
    <mergeCell ref="B31:D31"/>
    <mergeCell ref="B26:D26"/>
    <mergeCell ref="B27:D27"/>
    <mergeCell ref="B29:D29"/>
    <mergeCell ref="B30:D30"/>
    <mergeCell ref="B28:D28"/>
  </mergeCells>
  <printOptions/>
  <pageMargins left="0.29" right="0.28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25"/>
  <sheetViews>
    <sheetView workbookViewId="0" topLeftCell="A1">
      <selection activeCell="C1" sqref="C1"/>
    </sheetView>
  </sheetViews>
  <sheetFormatPr defaultColWidth="9.140625" defaultRowHeight="12.75"/>
  <cols>
    <col min="1" max="1" width="7.8515625" style="0" customWidth="1"/>
    <col min="5" max="5" width="12.00390625" style="0" customWidth="1"/>
    <col min="6" max="6" width="10.8515625" style="0" customWidth="1"/>
    <col min="7" max="8" width="12.57421875" style="0" customWidth="1"/>
    <col min="9" max="9" width="12.00390625" style="0" customWidth="1"/>
  </cols>
  <sheetData>
    <row r="1" spans="1:9" ht="12.75">
      <c r="A1" s="15"/>
      <c r="B1" s="15"/>
      <c r="C1" s="15"/>
      <c r="D1" s="15"/>
      <c r="E1" s="291" t="s">
        <v>266</v>
      </c>
      <c r="F1" s="291"/>
      <c r="G1" s="291"/>
      <c r="H1" s="291"/>
      <c r="I1" s="291"/>
    </row>
    <row r="2" spans="1:9" ht="12.75">
      <c r="A2" s="208" t="s">
        <v>171</v>
      </c>
      <c r="B2" s="208"/>
      <c r="C2" s="208"/>
      <c r="D2" s="208"/>
      <c r="E2" s="208"/>
      <c r="F2" s="208"/>
      <c r="G2" s="208"/>
      <c r="H2" s="208"/>
      <c r="I2" s="208"/>
    </row>
    <row r="3" spans="1:9" ht="12.75">
      <c r="A3" s="208" t="s">
        <v>269</v>
      </c>
      <c r="B3" s="208"/>
      <c r="C3" s="208"/>
      <c r="D3" s="208"/>
      <c r="E3" s="208"/>
      <c r="F3" s="208"/>
      <c r="G3" s="208"/>
      <c r="H3" s="208"/>
      <c r="I3" s="208"/>
    </row>
    <row r="4" spans="1:9" ht="12.75">
      <c r="A4" s="292" t="s">
        <v>252</v>
      </c>
      <c r="B4" s="292"/>
      <c r="C4" s="292"/>
      <c r="D4" s="292"/>
      <c r="E4" s="292"/>
      <c r="F4" s="292"/>
      <c r="G4" s="292"/>
      <c r="H4" s="292"/>
      <c r="I4" s="292"/>
    </row>
    <row r="5" spans="1:9" ht="12.75">
      <c r="A5" s="292" t="s">
        <v>260</v>
      </c>
      <c r="B5" s="292"/>
      <c r="C5" s="292"/>
      <c r="D5" s="292"/>
      <c r="E5" s="292"/>
      <c r="F5" s="292"/>
      <c r="G5" s="292"/>
      <c r="H5" s="292"/>
      <c r="I5" s="292"/>
    </row>
    <row r="6" spans="1:9" ht="12.75">
      <c r="A6" s="15"/>
      <c r="B6" s="15"/>
      <c r="C6" s="16"/>
      <c r="D6" s="16"/>
      <c r="E6" s="16"/>
      <c r="F6" s="16"/>
      <c r="G6" s="16"/>
      <c r="H6" s="16"/>
      <c r="I6" s="16"/>
    </row>
    <row r="7" spans="1:9" ht="13.5" thickBot="1">
      <c r="A7" s="15"/>
      <c r="B7" s="15"/>
      <c r="C7" s="15"/>
      <c r="D7" s="15"/>
      <c r="E7" s="15"/>
      <c r="F7" s="15"/>
      <c r="G7" s="353" t="s">
        <v>0</v>
      </c>
      <c r="H7" s="353"/>
      <c r="I7" s="353"/>
    </row>
    <row r="8" spans="1:9" ht="17.25" customHeight="1" thickTop="1">
      <c r="A8" s="344" t="s">
        <v>1</v>
      </c>
      <c r="B8" s="211" t="s">
        <v>2</v>
      </c>
      <c r="C8" s="211"/>
      <c r="D8" s="211"/>
      <c r="E8" s="211"/>
      <c r="F8" s="346" t="s">
        <v>17</v>
      </c>
      <c r="G8" s="351" t="s">
        <v>175</v>
      </c>
      <c r="H8" s="219" t="s">
        <v>268</v>
      </c>
      <c r="I8" s="217" t="s">
        <v>239</v>
      </c>
    </row>
    <row r="9" spans="1:9" ht="17.25" customHeight="1">
      <c r="A9" s="345"/>
      <c r="B9" s="212"/>
      <c r="C9" s="212"/>
      <c r="D9" s="212"/>
      <c r="E9" s="212"/>
      <c r="F9" s="347"/>
      <c r="G9" s="352"/>
      <c r="H9" s="220"/>
      <c r="I9" s="218"/>
    </row>
    <row r="10" spans="1:9" ht="12.75">
      <c r="A10" s="96"/>
      <c r="B10" s="222" t="s">
        <v>3</v>
      </c>
      <c r="C10" s="222"/>
      <c r="D10" s="222"/>
      <c r="E10" s="222"/>
      <c r="F10" s="97"/>
      <c r="G10" s="97"/>
      <c r="H10" s="141"/>
      <c r="I10" s="98"/>
    </row>
    <row r="11" spans="1:9" ht="12.75">
      <c r="A11" s="96"/>
      <c r="B11" s="222" t="s">
        <v>19</v>
      </c>
      <c r="C11" s="222"/>
      <c r="D11" s="222"/>
      <c r="E11" s="222"/>
      <c r="F11" s="72">
        <f>SUM(F12:F13)</f>
        <v>169754</v>
      </c>
      <c r="G11" s="72">
        <f>SUM(G12:G13)</f>
        <v>212849</v>
      </c>
      <c r="H11" s="72">
        <f>SUM(H12:H13)</f>
        <v>212040</v>
      </c>
      <c r="I11" s="92">
        <f>SUM(I12:I13)</f>
        <v>212040</v>
      </c>
    </row>
    <row r="12" spans="1:9" ht="12.75">
      <c r="A12" s="100" t="s">
        <v>4</v>
      </c>
      <c r="B12" s="194" t="s">
        <v>20</v>
      </c>
      <c r="C12" s="194"/>
      <c r="D12" s="194"/>
      <c r="E12" s="194"/>
      <c r="F12" s="71">
        <v>32301</v>
      </c>
      <c r="G12" s="71">
        <v>38895</v>
      </c>
      <c r="H12" s="121">
        <v>38076</v>
      </c>
      <c r="I12" s="93">
        <v>38076</v>
      </c>
    </row>
    <row r="13" spans="1:9" ht="12.75">
      <c r="A13" s="100" t="s">
        <v>5</v>
      </c>
      <c r="B13" s="194" t="s">
        <v>21</v>
      </c>
      <c r="C13" s="194"/>
      <c r="D13" s="194"/>
      <c r="E13" s="194"/>
      <c r="F13" s="72">
        <f>SUM(F14:F18)</f>
        <v>137453</v>
      </c>
      <c r="G13" s="72">
        <f>SUM(G14:G18)</f>
        <v>173954</v>
      </c>
      <c r="H13" s="72">
        <f>SUM(H14:H18)</f>
        <v>173964</v>
      </c>
      <c r="I13" s="92">
        <f>SUM(I14:I18)</f>
        <v>173964</v>
      </c>
    </row>
    <row r="14" spans="1:9" ht="12.75">
      <c r="A14" s="102" t="s">
        <v>22</v>
      </c>
      <c r="B14" s="194" t="s">
        <v>23</v>
      </c>
      <c r="C14" s="194"/>
      <c r="D14" s="194"/>
      <c r="E14" s="194"/>
      <c r="F14" s="135" t="s">
        <v>232</v>
      </c>
      <c r="G14" s="135" t="s">
        <v>232</v>
      </c>
      <c r="H14" s="135" t="s">
        <v>232</v>
      </c>
      <c r="I14" s="143" t="s">
        <v>232</v>
      </c>
    </row>
    <row r="15" spans="1:9" ht="12.75">
      <c r="A15" s="102" t="s">
        <v>24</v>
      </c>
      <c r="B15" s="194" t="s">
        <v>152</v>
      </c>
      <c r="C15" s="194"/>
      <c r="D15" s="194"/>
      <c r="E15" s="194"/>
      <c r="F15" s="71">
        <v>4898</v>
      </c>
      <c r="G15" s="71">
        <v>5000</v>
      </c>
      <c r="H15" s="71">
        <v>5000</v>
      </c>
      <c r="I15" s="93">
        <v>5000</v>
      </c>
    </row>
    <row r="16" spans="1:9" ht="12.75">
      <c r="A16" s="120" t="s">
        <v>25</v>
      </c>
      <c r="B16" s="348" t="s">
        <v>182</v>
      </c>
      <c r="C16" s="349"/>
      <c r="D16" s="349"/>
      <c r="E16" s="350"/>
      <c r="F16" s="121">
        <v>45965</v>
      </c>
      <c r="G16" s="121">
        <v>42646</v>
      </c>
      <c r="H16" s="121">
        <v>42656</v>
      </c>
      <c r="I16" s="144">
        <v>42656</v>
      </c>
    </row>
    <row r="17" spans="1:9" ht="12.75">
      <c r="A17" s="102" t="s">
        <v>27</v>
      </c>
      <c r="B17" s="194" t="s">
        <v>26</v>
      </c>
      <c r="C17" s="194"/>
      <c r="D17" s="194"/>
      <c r="E17" s="194"/>
      <c r="F17" s="71">
        <v>86422</v>
      </c>
      <c r="G17" s="71">
        <v>126140</v>
      </c>
      <c r="H17" s="71">
        <v>126140</v>
      </c>
      <c r="I17" s="93">
        <v>126140</v>
      </c>
    </row>
    <row r="18" spans="1:9" ht="12.75">
      <c r="A18" s="102" t="s">
        <v>181</v>
      </c>
      <c r="B18" s="194" t="s">
        <v>162</v>
      </c>
      <c r="C18" s="194"/>
      <c r="D18" s="194"/>
      <c r="E18" s="194"/>
      <c r="F18" s="71">
        <v>168</v>
      </c>
      <c r="G18" s="71">
        <v>168</v>
      </c>
      <c r="H18" s="71">
        <v>168</v>
      </c>
      <c r="I18" s="93">
        <v>168</v>
      </c>
    </row>
    <row r="19" spans="1:9" ht="12.75">
      <c r="A19" s="103"/>
      <c r="B19" s="222" t="s">
        <v>28</v>
      </c>
      <c r="C19" s="222"/>
      <c r="D19" s="222"/>
      <c r="E19" s="222"/>
      <c r="F19" s="72">
        <f>SUM(F20)</f>
        <v>47363</v>
      </c>
      <c r="G19" s="72">
        <f>SUM(G20)</f>
        <v>55268</v>
      </c>
      <c r="H19" s="72">
        <f>SUM(H20)</f>
        <v>55268</v>
      </c>
      <c r="I19" s="92">
        <f>SUM(I20)</f>
        <v>58013</v>
      </c>
    </row>
    <row r="20" spans="1:9" ht="12.75">
      <c r="A20" s="102" t="s">
        <v>6</v>
      </c>
      <c r="B20" s="194" t="s">
        <v>14</v>
      </c>
      <c r="C20" s="194"/>
      <c r="D20" s="194"/>
      <c r="E20" s="194"/>
      <c r="F20" s="71">
        <f>SUM(F21:F24)</f>
        <v>47363</v>
      </c>
      <c r="G20" s="71">
        <f>SUM(G21:G24)</f>
        <v>55268</v>
      </c>
      <c r="H20" s="71">
        <f>SUM(H21:H27)</f>
        <v>55268</v>
      </c>
      <c r="I20" s="93">
        <f>SUM(I21:I28)</f>
        <v>58013</v>
      </c>
    </row>
    <row r="21" spans="1:9" ht="12.75">
      <c r="A21" s="102" t="s">
        <v>63</v>
      </c>
      <c r="B21" s="194" t="s">
        <v>161</v>
      </c>
      <c r="C21" s="194"/>
      <c r="D21" s="194"/>
      <c r="E21" s="194"/>
      <c r="F21" s="71">
        <v>46797</v>
      </c>
      <c r="G21" s="71">
        <v>55059</v>
      </c>
      <c r="H21" s="121">
        <v>54861</v>
      </c>
      <c r="I21" s="93">
        <v>54861</v>
      </c>
    </row>
    <row r="22" spans="1:9" ht="12.75">
      <c r="A22" s="102" t="s">
        <v>64</v>
      </c>
      <c r="B22" s="194" t="s">
        <v>29</v>
      </c>
      <c r="C22" s="194"/>
      <c r="D22" s="194"/>
      <c r="E22" s="194"/>
      <c r="F22" s="71">
        <v>566</v>
      </c>
      <c r="G22" s="71">
        <v>209</v>
      </c>
      <c r="H22" s="121"/>
      <c r="I22" s="93">
        <v>305</v>
      </c>
    </row>
    <row r="23" spans="1:9" ht="12.75">
      <c r="A23" s="102" t="s">
        <v>65</v>
      </c>
      <c r="B23" s="194" t="s">
        <v>66</v>
      </c>
      <c r="C23" s="194"/>
      <c r="D23" s="194"/>
      <c r="E23" s="194"/>
      <c r="F23" s="135" t="s">
        <v>232</v>
      </c>
      <c r="G23" s="135" t="s">
        <v>232</v>
      </c>
      <c r="H23" s="185">
        <v>407</v>
      </c>
      <c r="I23" s="143">
        <v>407</v>
      </c>
    </row>
    <row r="24" spans="1:9" ht="12.75">
      <c r="A24" s="102" t="s">
        <v>67</v>
      </c>
      <c r="B24" s="194" t="s">
        <v>150</v>
      </c>
      <c r="C24" s="194"/>
      <c r="D24" s="194"/>
      <c r="E24" s="194"/>
      <c r="F24" s="135" t="s">
        <v>232</v>
      </c>
      <c r="G24" s="135" t="s">
        <v>232</v>
      </c>
      <c r="H24" s="135" t="s">
        <v>232</v>
      </c>
      <c r="I24" s="143" t="s">
        <v>232</v>
      </c>
    </row>
    <row r="25" spans="1:9" ht="12.75">
      <c r="A25" s="102" t="s">
        <v>68</v>
      </c>
      <c r="B25" s="194" t="s">
        <v>30</v>
      </c>
      <c r="C25" s="194"/>
      <c r="D25" s="194"/>
      <c r="E25" s="194"/>
      <c r="F25" s="135" t="s">
        <v>232</v>
      </c>
      <c r="G25" s="135" t="s">
        <v>232</v>
      </c>
      <c r="H25" s="135" t="s">
        <v>232</v>
      </c>
      <c r="I25" s="143">
        <v>1661</v>
      </c>
    </row>
    <row r="26" spans="1:9" ht="12.75">
      <c r="A26" s="102" t="s">
        <v>69</v>
      </c>
      <c r="B26" s="194" t="s">
        <v>31</v>
      </c>
      <c r="C26" s="194"/>
      <c r="D26" s="194"/>
      <c r="E26" s="194"/>
      <c r="F26" s="135" t="s">
        <v>232</v>
      </c>
      <c r="G26" s="135" t="s">
        <v>232</v>
      </c>
      <c r="H26" s="135" t="s">
        <v>232</v>
      </c>
      <c r="I26" s="143" t="s">
        <v>232</v>
      </c>
    </row>
    <row r="27" spans="1:9" ht="12.75">
      <c r="A27" s="102" t="s">
        <v>149</v>
      </c>
      <c r="B27" s="195" t="s">
        <v>61</v>
      </c>
      <c r="C27" s="196"/>
      <c r="D27" s="196"/>
      <c r="E27" s="197"/>
      <c r="F27" s="135" t="s">
        <v>232</v>
      </c>
      <c r="G27" s="135" t="s">
        <v>232</v>
      </c>
      <c r="H27" s="135" t="s">
        <v>232</v>
      </c>
      <c r="I27" s="143" t="s">
        <v>232</v>
      </c>
    </row>
    <row r="28" spans="1:9" ht="12.75">
      <c r="A28" s="102" t="s">
        <v>250</v>
      </c>
      <c r="B28" s="195" t="s">
        <v>242</v>
      </c>
      <c r="C28" s="196"/>
      <c r="D28" s="196"/>
      <c r="E28" s="197"/>
      <c r="F28" s="135"/>
      <c r="G28" s="135"/>
      <c r="H28" s="135"/>
      <c r="I28" s="143">
        <v>779</v>
      </c>
    </row>
    <row r="29" spans="1:9" ht="12.75">
      <c r="A29" s="102"/>
      <c r="B29" s="222" t="s">
        <v>37</v>
      </c>
      <c r="C29" s="222"/>
      <c r="D29" s="222"/>
      <c r="E29" s="222"/>
      <c r="F29" s="99">
        <f>SUM(F30)</f>
        <v>3553</v>
      </c>
      <c r="G29" s="99">
        <f>SUM(G30)</f>
        <v>3572</v>
      </c>
      <c r="H29" s="99">
        <f>SUM(H30)</f>
        <v>4381</v>
      </c>
      <c r="I29" s="145">
        <f>SUM(I30)</f>
        <v>4779</v>
      </c>
    </row>
    <row r="30" spans="1:9" ht="12.75">
      <c r="A30" s="102" t="s">
        <v>11</v>
      </c>
      <c r="B30" s="194" t="s">
        <v>38</v>
      </c>
      <c r="C30" s="194"/>
      <c r="D30" s="194"/>
      <c r="E30" s="194"/>
      <c r="F30" s="101">
        <v>3553</v>
      </c>
      <c r="G30" s="101">
        <v>3572</v>
      </c>
      <c r="H30" s="101">
        <f>H31+H32</f>
        <v>4381</v>
      </c>
      <c r="I30" s="146">
        <f>I31+I32</f>
        <v>4779</v>
      </c>
    </row>
    <row r="31" spans="1:9" ht="12.75">
      <c r="A31" s="102"/>
      <c r="B31" s="194" t="s">
        <v>39</v>
      </c>
      <c r="C31" s="194"/>
      <c r="D31" s="194"/>
      <c r="E31" s="194"/>
      <c r="F31" s="101">
        <v>3553</v>
      </c>
      <c r="G31" s="101">
        <v>3572</v>
      </c>
      <c r="H31" s="101">
        <v>3572</v>
      </c>
      <c r="I31" s="146">
        <v>3572</v>
      </c>
    </row>
    <row r="32" spans="1:9" ht="12.75">
      <c r="A32" s="102"/>
      <c r="B32" s="194" t="s">
        <v>249</v>
      </c>
      <c r="C32" s="194"/>
      <c r="D32" s="194"/>
      <c r="E32" s="194"/>
      <c r="F32" s="101"/>
      <c r="G32" s="101"/>
      <c r="H32" s="121">
        <v>809</v>
      </c>
      <c r="I32" s="146">
        <v>1207</v>
      </c>
    </row>
    <row r="33" spans="1:9" ht="12.75">
      <c r="A33" s="102" t="s">
        <v>12</v>
      </c>
      <c r="B33" s="194" t="s">
        <v>40</v>
      </c>
      <c r="C33" s="194"/>
      <c r="D33" s="194"/>
      <c r="E33" s="194"/>
      <c r="F33" s="135" t="s">
        <v>232</v>
      </c>
      <c r="G33" s="135" t="s">
        <v>232</v>
      </c>
      <c r="H33" s="135" t="s">
        <v>232</v>
      </c>
      <c r="I33" s="143" t="s">
        <v>232</v>
      </c>
    </row>
    <row r="34" spans="1:9" ht="12.75">
      <c r="A34" s="102"/>
      <c r="B34" s="194" t="s">
        <v>39</v>
      </c>
      <c r="C34" s="194"/>
      <c r="D34" s="194"/>
      <c r="E34" s="194"/>
      <c r="F34" s="135" t="s">
        <v>232</v>
      </c>
      <c r="G34" s="135" t="s">
        <v>232</v>
      </c>
      <c r="H34" s="135" t="s">
        <v>232</v>
      </c>
      <c r="I34" s="143" t="s">
        <v>232</v>
      </c>
    </row>
    <row r="35" spans="1:9" ht="12.75">
      <c r="A35" s="102"/>
      <c r="B35" s="224" t="s">
        <v>42</v>
      </c>
      <c r="C35" s="224"/>
      <c r="D35" s="224"/>
      <c r="E35" s="224"/>
      <c r="F35" s="135" t="s">
        <v>232</v>
      </c>
      <c r="G35" s="135" t="s">
        <v>232</v>
      </c>
      <c r="H35" s="135" t="s">
        <v>232</v>
      </c>
      <c r="I35" s="143" t="s">
        <v>232</v>
      </c>
    </row>
    <row r="36" spans="1:9" ht="12.75">
      <c r="A36" s="102"/>
      <c r="B36" s="222" t="s">
        <v>43</v>
      </c>
      <c r="C36" s="222"/>
      <c r="D36" s="222"/>
      <c r="E36" s="222"/>
      <c r="F36" s="135" t="s">
        <v>232</v>
      </c>
      <c r="G36" s="135" t="s">
        <v>232</v>
      </c>
      <c r="H36" s="135" t="s">
        <v>232</v>
      </c>
      <c r="I36" s="143" t="s">
        <v>232</v>
      </c>
    </row>
    <row r="37" spans="1:9" ht="12.75">
      <c r="A37" s="102"/>
      <c r="B37" s="222" t="s">
        <v>45</v>
      </c>
      <c r="C37" s="222"/>
      <c r="D37" s="222"/>
      <c r="E37" s="222"/>
      <c r="F37" s="99">
        <v>0</v>
      </c>
      <c r="G37" s="99">
        <v>0</v>
      </c>
      <c r="H37" s="99">
        <v>0</v>
      </c>
      <c r="I37" s="145">
        <v>0</v>
      </c>
    </row>
    <row r="38" spans="1:9" ht="12.75">
      <c r="A38" s="102" t="s">
        <v>13</v>
      </c>
      <c r="B38" s="194" t="s">
        <v>70</v>
      </c>
      <c r="C38" s="222"/>
      <c r="D38" s="222"/>
      <c r="E38" s="222"/>
      <c r="F38" s="135" t="s">
        <v>232</v>
      </c>
      <c r="G38" s="135" t="s">
        <v>232</v>
      </c>
      <c r="H38" s="135" t="s">
        <v>232</v>
      </c>
      <c r="I38" s="143" t="s">
        <v>232</v>
      </c>
    </row>
    <row r="39" spans="1:9" ht="12.75">
      <c r="A39" s="102" t="s">
        <v>58</v>
      </c>
      <c r="B39" s="194" t="s">
        <v>125</v>
      </c>
      <c r="C39" s="194"/>
      <c r="D39" s="194"/>
      <c r="E39" s="194"/>
      <c r="F39" s="135" t="s">
        <v>232</v>
      </c>
      <c r="G39" s="135" t="s">
        <v>232</v>
      </c>
      <c r="H39" s="135" t="s">
        <v>232</v>
      </c>
      <c r="I39" s="143" t="s">
        <v>232</v>
      </c>
    </row>
    <row r="40" spans="1:9" ht="12.75">
      <c r="A40" s="102" t="s">
        <v>60</v>
      </c>
      <c r="B40" s="194" t="s">
        <v>46</v>
      </c>
      <c r="C40" s="194"/>
      <c r="D40" s="194"/>
      <c r="E40" s="194"/>
      <c r="F40" s="101">
        <v>0</v>
      </c>
      <c r="G40" s="101">
        <v>0</v>
      </c>
      <c r="H40" s="101">
        <v>0</v>
      </c>
      <c r="I40" s="146">
        <v>0</v>
      </c>
    </row>
    <row r="41" spans="1:9" ht="12.75">
      <c r="A41" s="102"/>
      <c r="B41" s="222" t="s">
        <v>48</v>
      </c>
      <c r="C41" s="222"/>
      <c r="D41" s="222"/>
      <c r="E41" s="222"/>
      <c r="F41" s="99">
        <f>SUM(F42:F43)</f>
        <v>6986</v>
      </c>
      <c r="G41" s="99">
        <f>SUM(G42:G43)</f>
        <v>0</v>
      </c>
      <c r="H41" s="99">
        <f>SUM(H42:H43)</f>
        <v>0</v>
      </c>
      <c r="I41" s="145">
        <f>SUM(I42:I43)</f>
        <v>0</v>
      </c>
    </row>
    <row r="42" spans="1:9" ht="12.75">
      <c r="A42" s="102" t="s">
        <v>71</v>
      </c>
      <c r="B42" s="194" t="s">
        <v>49</v>
      </c>
      <c r="C42" s="194"/>
      <c r="D42" s="194"/>
      <c r="E42" s="194"/>
      <c r="F42" s="101">
        <v>6986</v>
      </c>
      <c r="G42" s="101">
        <v>0</v>
      </c>
      <c r="H42" s="101">
        <v>0</v>
      </c>
      <c r="I42" s="146">
        <v>0</v>
      </c>
    </row>
    <row r="43" spans="1:9" ht="12.75">
      <c r="A43" s="102" t="s">
        <v>96</v>
      </c>
      <c r="B43" s="194" t="s">
        <v>50</v>
      </c>
      <c r="C43" s="194"/>
      <c r="D43" s="194"/>
      <c r="E43" s="194"/>
      <c r="F43" s="135" t="s">
        <v>232</v>
      </c>
      <c r="G43" s="135" t="s">
        <v>232</v>
      </c>
      <c r="H43" s="135" t="s">
        <v>232</v>
      </c>
      <c r="I43" s="143" t="s">
        <v>232</v>
      </c>
    </row>
    <row r="44" spans="1:9" ht="13.5" thickBot="1">
      <c r="A44" s="104"/>
      <c r="B44" s="341" t="s">
        <v>165</v>
      </c>
      <c r="C44" s="342"/>
      <c r="D44" s="342"/>
      <c r="E44" s="343"/>
      <c r="F44" s="105">
        <f>SUM(F11,F19,F29,F37,F41)</f>
        <v>227656</v>
      </c>
      <c r="G44" s="105">
        <f>SUM(G11,G19,G29,G37,G41)</f>
        <v>271689</v>
      </c>
      <c r="H44" s="105">
        <f>SUM(H11,H19,H29,H37,H41)</f>
        <v>271689</v>
      </c>
      <c r="I44" s="147">
        <f>SUM(I11,I19,I29,I37,I41)</f>
        <v>274832</v>
      </c>
    </row>
    <row r="45" spans="1:9" ht="14.25" thickBot="1" thickTop="1">
      <c r="A45" s="106"/>
      <c r="B45" s="117"/>
      <c r="C45" s="117"/>
      <c r="D45" s="117"/>
      <c r="E45" s="117"/>
      <c r="F45" s="106"/>
      <c r="G45" s="107"/>
      <c r="H45" s="107"/>
      <c r="I45" s="108" t="s">
        <v>0</v>
      </c>
    </row>
    <row r="46" spans="1:9" ht="17.25" customHeight="1" thickTop="1">
      <c r="A46" s="344" t="s">
        <v>1</v>
      </c>
      <c r="B46" s="211" t="s">
        <v>2</v>
      </c>
      <c r="C46" s="211"/>
      <c r="D46" s="211"/>
      <c r="E46" s="211"/>
      <c r="F46" s="346" t="s">
        <v>17</v>
      </c>
      <c r="G46" s="339" t="s">
        <v>230</v>
      </c>
      <c r="H46" s="219" t="s">
        <v>268</v>
      </c>
      <c r="I46" s="217" t="s">
        <v>239</v>
      </c>
    </row>
    <row r="47" spans="1:9" ht="17.25" customHeight="1">
      <c r="A47" s="345"/>
      <c r="B47" s="212"/>
      <c r="C47" s="212"/>
      <c r="D47" s="212"/>
      <c r="E47" s="212"/>
      <c r="F47" s="347"/>
      <c r="G47" s="340"/>
      <c r="H47" s="220"/>
      <c r="I47" s="218"/>
    </row>
    <row r="48" spans="1:9" ht="12.75">
      <c r="A48" s="109"/>
      <c r="B48" s="222" t="s">
        <v>15</v>
      </c>
      <c r="C48" s="222"/>
      <c r="D48" s="222"/>
      <c r="E48" s="222"/>
      <c r="F48" s="110"/>
      <c r="G48" s="110"/>
      <c r="H48" s="142"/>
      <c r="I48" s="111"/>
    </row>
    <row r="49" spans="1:9" ht="12.75">
      <c r="A49" s="112" t="s">
        <v>4</v>
      </c>
      <c r="B49" s="194" t="s">
        <v>52</v>
      </c>
      <c r="C49" s="194"/>
      <c r="D49" s="194"/>
      <c r="E49" s="194"/>
      <c r="F49" s="56">
        <v>106553</v>
      </c>
      <c r="G49" s="56">
        <v>119572</v>
      </c>
      <c r="H49" s="56">
        <v>119572</v>
      </c>
      <c r="I49" s="84">
        <v>120499</v>
      </c>
    </row>
    <row r="50" spans="1:9" ht="12.75">
      <c r="A50" s="112" t="s">
        <v>5</v>
      </c>
      <c r="B50" s="194" t="s">
        <v>53</v>
      </c>
      <c r="C50" s="194"/>
      <c r="D50" s="194"/>
      <c r="E50" s="194"/>
      <c r="F50" s="56">
        <v>25619</v>
      </c>
      <c r="G50" s="56">
        <v>29254</v>
      </c>
      <c r="H50" s="56">
        <v>29254</v>
      </c>
      <c r="I50" s="84">
        <v>29763</v>
      </c>
    </row>
    <row r="51" spans="1:9" ht="12.75">
      <c r="A51" s="100" t="s">
        <v>6</v>
      </c>
      <c r="B51" s="194" t="s">
        <v>54</v>
      </c>
      <c r="C51" s="194"/>
      <c r="D51" s="194"/>
      <c r="E51" s="194"/>
      <c r="F51" s="56">
        <v>79133</v>
      </c>
      <c r="G51" s="56">
        <v>78702</v>
      </c>
      <c r="H51" s="186">
        <v>75452</v>
      </c>
      <c r="I51" s="84">
        <v>75512</v>
      </c>
    </row>
    <row r="52" spans="1:9" ht="12.75">
      <c r="A52" s="100" t="s">
        <v>7</v>
      </c>
      <c r="B52" s="194" t="s">
        <v>154</v>
      </c>
      <c r="C52" s="194"/>
      <c r="D52" s="194"/>
      <c r="E52" s="194"/>
      <c r="F52" s="56">
        <v>6411</v>
      </c>
      <c r="G52" s="56">
        <v>5485</v>
      </c>
      <c r="H52" s="56">
        <v>5485</v>
      </c>
      <c r="I52" s="84">
        <v>5485</v>
      </c>
    </row>
    <row r="53" spans="1:9" ht="12.75">
      <c r="A53" s="100" t="s">
        <v>8</v>
      </c>
      <c r="B53" s="194" t="s">
        <v>153</v>
      </c>
      <c r="C53" s="194"/>
      <c r="D53" s="194"/>
      <c r="E53" s="194"/>
      <c r="F53" s="56">
        <v>4740</v>
      </c>
      <c r="G53" s="56">
        <v>5876</v>
      </c>
      <c r="H53" s="56">
        <v>5876</v>
      </c>
      <c r="I53" s="84">
        <v>7523</v>
      </c>
    </row>
    <row r="54" spans="1:9" ht="12.75">
      <c r="A54" s="100" t="s">
        <v>9</v>
      </c>
      <c r="B54" s="195" t="s">
        <v>243</v>
      </c>
      <c r="C54" s="196"/>
      <c r="D54" s="196"/>
      <c r="E54" s="197"/>
      <c r="F54" s="56"/>
      <c r="G54" s="56"/>
      <c r="H54" s="186">
        <v>3250</v>
      </c>
      <c r="I54" s="84">
        <v>3250</v>
      </c>
    </row>
    <row r="55" spans="1:9" ht="12.75">
      <c r="A55" s="100" t="s">
        <v>11</v>
      </c>
      <c r="B55" s="195" t="s">
        <v>163</v>
      </c>
      <c r="C55" s="196"/>
      <c r="D55" s="196"/>
      <c r="E55" s="197"/>
      <c r="F55" s="56">
        <v>5200</v>
      </c>
      <c r="G55" s="56">
        <v>4300</v>
      </c>
      <c r="H55" s="56">
        <v>4300</v>
      </c>
      <c r="I55" s="84">
        <v>4300</v>
      </c>
    </row>
    <row r="56" spans="1:9" ht="12.75">
      <c r="A56" s="112"/>
      <c r="B56" s="222" t="s">
        <v>73</v>
      </c>
      <c r="C56" s="222"/>
      <c r="D56" s="222"/>
      <c r="E56" s="222"/>
      <c r="F56" s="55">
        <f>SUM(F49:F54)</f>
        <v>222456</v>
      </c>
      <c r="G56" s="55">
        <f>SUM(G49:G55)</f>
        <v>243189</v>
      </c>
      <c r="H56" s="55">
        <f>SUM(H49:H55)</f>
        <v>243189</v>
      </c>
      <c r="I56" s="86">
        <f>SUM(I49:I55)</f>
        <v>246332</v>
      </c>
    </row>
    <row r="57" spans="1:9" ht="12.75">
      <c r="A57" s="112" t="s">
        <v>96</v>
      </c>
      <c r="B57" s="194" t="s">
        <v>75</v>
      </c>
      <c r="C57" s="194"/>
      <c r="D57" s="194"/>
      <c r="E57" s="194"/>
      <c r="F57" s="113"/>
      <c r="G57" s="113">
        <v>28500</v>
      </c>
      <c r="H57" s="113">
        <v>28500</v>
      </c>
      <c r="I57" s="148">
        <v>28500</v>
      </c>
    </row>
    <row r="58" spans="1:9" ht="12.75">
      <c r="A58" s="112" t="s">
        <v>110</v>
      </c>
      <c r="B58" s="195" t="s">
        <v>61</v>
      </c>
      <c r="C58" s="196"/>
      <c r="D58" s="196"/>
      <c r="E58" s="197"/>
      <c r="F58" s="110"/>
      <c r="G58" s="110"/>
      <c r="H58" s="110"/>
      <c r="I58" s="149"/>
    </row>
    <row r="59" spans="1:9" ht="12.75">
      <c r="A59" s="112" t="s">
        <v>119</v>
      </c>
      <c r="B59" s="194" t="s">
        <v>16</v>
      </c>
      <c r="C59" s="194"/>
      <c r="D59" s="194"/>
      <c r="E59" s="194"/>
      <c r="F59" s="110"/>
      <c r="G59" s="110"/>
      <c r="H59" s="110"/>
      <c r="I59" s="149"/>
    </row>
    <row r="60" spans="1:9" ht="12.75">
      <c r="A60" s="114" t="s">
        <v>120</v>
      </c>
      <c r="B60" s="194" t="s">
        <v>18</v>
      </c>
      <c r="C60" s="194"/>
      <c r="D60" s="194"/>
      <c r="E60" s="194"/>
      <c r="F60" s="110"/>
      <c r="G60" s="110"/>
      <c r="H60" s="110"/>
      <c r="I60" s="149"/>
    </row>
    <row r="61" spans="1:9" ht="13.5" thickBot="1">
      <c r="A61" s="115"/>
      <c r="B61" s="338" t="s">
        <v>166</v>
      </c>
      <c r="C61" s="338"/>
      <c r="D61" s="338"/>
      <c r="E61" s="338"/>
      <c r="F61" s="116">
        <f>SUM(F56:F60)</f>
        <v>222456</v>
      </c>
      <c r="G61" s="116">
        <f>SUM(G56:G60)</f>
        <v>271689</v>
      </c>
      <c r="H61" s="116">
        <f>SUM(H56:H60)</f>
        <v>271689</v>
      </c>
      <c r="I61" s="150">
        <f>SUM(I56:I60)</f>
        <v>274832</v>
      </c>
    </row>
    <row r="62" spans="1:9" ht="13.5" thickTop="1">
      <c r="A62" s="106"/>
      <c r="B62" s="106"/>
      <c r="C62" s="106"/>
      <c r="D62" s="106"/>
      <c r="E62" s="106"/>
      <c r="F62" s="106"/>
      <c r="G62" s="106"/>
      <c r="H62" s="106"/>
      <c r="I62" s="106"/>
    </row>
    <row r="63" spans="1:9" ht="12.75">
      <c r="A63" s="106"/>
      <c r="B63" s="106"/>
      <c r="C63" s="106"/>
      <c r="D63" s="106"/>
      <c r="E63" s="106"/>
      <c r="F63" s="106"/>
      <c r="G63" s="106"/>
      <c r="H63" s="106"/>
      <c r="I63" s="106"/>
    </row>
    <row r="64" spans="1:9" ht="12.75">
      <c r="A64" s="106"/>
      <c r="B64" s="106"/>
      <c r="C64" s="106"/>
      <c r="D64" s="106"/>
      <c r="E64" s="106"/>
      <c r="F64" s="106"/>
      <c r="G64" s="106"/>
      <c r="H64" s="106"/>
      <c r="I64" s="106"/>
    </row>
    <row r="65" spans="1:9" ht="12.75">
      <c r="A65" s="106"/>
      <c r="B65" s="106"/>
      <c r="C65" s="106"/>
      <c r="D65" s="106"/>
      <c r="E65" s="106"/>
      <c r="F65" s="106"/>
      <c r="G65" s="106"/>
      <c r="H65" s="106"/>
      <c r="I65" s="106"/>
    </row>
    <row r="66" spans="1:9" ht="12.75">
      <c r="A66" s="106"/>
      <c r="B66" s="106"/>
      <c r="C66" s="106"/>
      <c r="D66" s="106"/>
      <c r="E66" s="106"/>
      <c r="F66" s="106"/>
      <c r="G66" s="106"/>
      <c r="H66" s="106"/>
      <c r="I66" s="106"/>
    </row>
    <row r="67" spans="1:9" ht="12.75">
      <c r="A67" s="106"/>
      <c r="B67" s="106"/>
      <c r="C67" s="106"/>
      <c r="D67" s="106"/>
      <c r="E67" s="106"/>
      <c r="F67" s="106"/>
      <c r="G67" s="106"/>
      <c r="H67" s="106"/>
      <c r="I67" s="106"/>
    </row>
    <row r="68" spans="1:9" ht="12.75">
      <c r="A68" s="106"/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06"/>
    </row>
    <row r="70" spans="1:9" ht="12.75">
      <c r="A70" s="106"/>
      <c r="B70" s="106"/>
      <c r="C70" s="106"/>
      <c r="D70" s="106"/>
      <c r="E70" s="106"/>
      <c r="F70" s="106"/>
      <c r="G70" s="106"/>
      <c r="H70" s="106"/>
      <c r="I70" s="106"/>
    </row>
    <row r="71" spans="1:9" ht="12.75">
      <c r="A71" s="106"/>
      <c r="B71" s="106"/>
      <c r="C71" s="106"/>
      <c r="D71" s="106"/>
      <c r="E71" s="106"/>
      <c r="F71" s="106"/>
      <c r="G71" s="106"/>
      <c r="H71" s="106"/>
      <c r="I71" s="106"/>
    </row>
    <row r="72" spans="1:9" ht="12.75">
      <c r="A72" s="106"/>
      <c r="B72" s="106"/>
      <c r="C72" s="106"/>
      <c r="D72" s="106"/>
      <c r="E72" s="106"/>
      <c r="F72" s="106"/>
      <c r="G72" s="106"/>
      <c r="H72" s="106"/>
      <c r="I72" s="106"/>
    </row>
    <row r="73" spans="1:9" ht="12.75">
      <c r="A73" s="106"/>
      <c r="B73" s="106"/>
      <c r="C73" s="106"/>
      <c r="D73" s="106"/>
      <c r="E73" s="106"/>
      <c r="F73" s="106"/>
      <c r="G73" s="106"/>
      <c r="H73" s="106"/>
      <c r="I73" s="106"/>
    </row>
    <row r="74" spans="1:9" ht="12.75">
      <c r="A74" s="106"/>
      <c r="B74" s="106"/>
      <c r="C74" s="106"/>
      <c r="D74" s="106"/>
      <c r="E74" s="106"/>
      <c r="F74" s="106"/>
      <c r="G74" s="106"/>
      <c r="H74" s="106"/>
      <c r="I74" s="106"/>
    </row>
    <row r="75" spans="1:9" ht="12.75">
      <c r="A75" s="106"/>
      <c r="B75" s="106"/>
      <c r="C75" s="106"/>
      <c r="D75" s="106"/>
      <c r="E75" s="106"/>
      <c r="F75" s="106"/>
      <c r="G75" s="106"/>
      <c r="H75" s="106"/>
      <c r="I75" s="106"/>
    </row>
    <row r="76" spans="1:9" ht="12.75">
      <c r="A76" s="106"/>
      <c r="B76" s="106"/>
      <c r="C76" s="106"/>
      <c r="D76" s="106"/>
      <c r="E76" s="106"/>
      <c r="F76" s="106"/>
      <c r="G76" s="106"/>
      <c r="H76" s="106"/>
      <c r="I76" s="106"/>
    </row>
    <row r="77" spans="1:9" ht="12.75">
      <c r="A77" s="106"/>
      <c r="B77" s="106"/>
      <c r="C77" s="106"/>
      <c r="D77" s="106"/>
      <c r="E77" s="106"/>
      <c r="F77" s="106"/>
      <c r="G77" s="106"/>
      <c r="H77" s="106"/>
      <c r="I77" s="106"/>
    </row>
    <row r="78" spans="1:9" ht="12.75">
      <c r="A78" s="106"/>
      <c r="B78" s="106"/>
      <c r="C78" s="106"/>
      <c r="D78" s="106"/>
      <c r="E78" s="106"/>
      <c r="F78" s="106"/>
      <c r="G78" s="106"/>
      <c r="H78" s="106"/>
      <c r="I78" s="106"/>
    </row>
    <row r="79" spans="1:9" ht="12.75">
      <c r="A79" s="106"/>
      <c r="B79" s="106"/>
      <c r="C79" s="106"/>
      <c r="D79" s="106"/>
      <c r="E79" s="106"/>
      <c r="F79" s="106"/>
      <c r="G79" s="106"/>
      <c r="H79" s="106"/>
      <c r="I79" s="106"/>
    </row>
    <row r="80" spans="1:9" ht="12.75">
      <c r="A80" s="106"/>
      <c r="B80" s="106"/>
      <c r="C80" s="106"/>
      <c r="D80" s="106"/>
      <c r="E80" s="106"/>
      <c r="F80" s="106"/>
      <c r="G80" s="106"/>
      <c r="H80" s="106"/>
      <c r="I80" s="106"/>
    </row>
    <row r="81" spans="1:9" ht="12.75">
      <c r="A81" s="106"/>
      <c r="B81" s="106"/>
      <c r="C81" s="106"/>
      <c r="D81" s="106"/>
      <c r="E81" s="106"/>
      <c r="F81" s="106"/>
      <c r="G81" s="106"/>
      <c r="H81" s="106"/>
      <c r="I81" s="106"/>
    </row>
    <row r="82" spans="1:9" ht="12.75">
      <c r="A82" s="106"/>
      <c r="B82" s="106"/>
      <c r="C82" s="106"/>
      <c r="D82" s="106"/>
      <c r="E82" s="106"/>
      <c r="F82" s="106"/>
      <c r="G82" s="106"/>
      <c r="H82" s="106"/>
      <c r="I82" s="106"/>
    </row>
    <row r="83" spans="1:9" ht="12.75">
      <c r="A83" s="106"/>
      <c r="B83" s="106"/>
      <c r="C83" s="106"/>
      <c r="D83" s="106"/>
      <c r="E83" s="106"/>
      <c r="F83" s="106"/>
      <c r="G83" s="106"/>
      <c r="H83" s="106"/>
      <c r="I83" s="106"/>
    </row>
    <row r="84" spans="1:9" ht="12.75">
      <c r="A84" s="106"/>
      <c r="B84" s="106"/>
      <c r="C84" s="106"/>
      <c r="D84" s="106"/>
      <c r="E84" s="106"/>
      <c r="F84" s="106"/>
      <c r="G84" s="106"/>
      <c r="H84" s="106"/>
      <c r="I84" s="106"/>
    </row>
    <row r="85" spans="1:9" ht="12.75">
      <c r="A85" s="106"/>
      <c r="B85" s="106"/>
      <c r="C85" s="106"/>
      <c r="D85" s="106"/>
      <c r="E85" s="106"/>
      <c r="F85" s="106"/>
      <c r="G85" s="106"/>
      <c r="H85" s="106"/>
      <c r="I85" s="106"/>
    </row>
    <row r="86" spans="1:9" ht="12.75">
      <c r="A86" s="106"/>
      <c r="B86" s="106"/>
      <c r="C86" s="106"/>
      <c r="D86" s="106"/>
      <c r="E86" s="106"/>
      <c r="F86" s="106"/>
      <c r="G86" s="106"/>
      <c r="H86" s="106"/>
      <c r="I86" s="106"/>
    </row>
    <row r="87" spans="1:9" ht="12.75">
      <c r="A87" s="106"/>
      <c r="B87" s="106"/>
      <c r="C87" s="106"/>
      <c r="D87" s="106"/>
      <c r="E87" s="106"/>
      <c r="F87" s="106"/>
      <c r="G87" s="106"/>
      <c r="H87" s="106"/>
      <c r="I87" s="106"/>
    </row>
    <row r="88" spans="1:9" ht="12.75">
      <c r="A88" s="106"/>
      <c r="B88" s="106"/>
      <c r="C88" s="106"/>
      <c r="D88" s="106"/>
      <c r="E88" s="106"/>
      <c r="F88" s="106"/>
      <c r="G88" s="106"/>
      <c r="H88" s="106"/>
      <c r="I88" s="106"/>
    </row>
    <row r="89" spans="1:9" ht="12.75">
      <c r="A89" s="106"/>
      <c r="B89" s="106"/>
      <c r="C89" s="106"/>
      <c r="D89" s="106"/>
      <c r="E89" s="106"/>
      <c r="F89" s="106"/>
      <c r="G89" s="106"/>
      <c r="H89" s="106"/>
      <c r="I89" s="106"/>
    </row>
    <row r="90" spans="1:9" ht="12.75">
      <c r="A90" s="106"/>
      <c r="B90" s="106"/>
      <c r="C90" s="106"/>
      <c r="D90" s="106"/>
      <c r="E90" s="106"/>
      <c r="F90" s="106"/>
      <c r="G90" s="106"/>
      <c r="H90" s="106"/>
      <c r="I90" s="106"/>
    </row>
    <row r="91" spans="1:9" ht="12.75">
      <c r="A91" s="106"/>
      <c r="B91" s="106"/>
      <c r="C91" s="106"/>
      <c r="D91" s="106"/>
      <c r="E91" s="106"/>
      <c r="F91" s="106"/>
      <c r="G91" s="106"/>
      <c r="H91" s="106"/>
      <c r="I91" s="106"/>
    </row>
    <row r="92" spans="1:9" ht="12.75">
      <c r="A92" s="106"/>
      <c r="B92" s="106"/>
      <c r="C92" s="106"/>
      <c r="D92" s="106"/>
      <c r="E92" s="106"/>
      <c r="F92" s="106"/>
      <c r="G92" s="106"/>
      <c r="H92" s="106"/>
      <c r="I92" s="106"/>
    </row>
    <row r="93" spans="1:9" ht="12.75">
      <c r="A93" s="106"/>
      <c r="B93" s="106"/>
      <c r="C93" s="106"/>
      <c r="D93" s="106"/>
      <c r="E93" s="106"/>
      <c r="F93" s="106"/>
      <c r="G93" s="106"/>
      <c r="H93" s="106"/>
      <c r="I93" s="106"/>
    </row>
    <row r="94" spans="1:9" ht="12.75">
      <c r="A94" s="106"/>
      <c r="B94" s="106"/>
      <c r="C94" s="106"/>
      <c r="D94" s="106"/>
      <c r="E94" s="106"/>
      <c r="F94" s="106"/>
      <c r="G94" s="106"/>
      <c r="H94" s="106"/>
      <c r="I94" s="106"/>
    </row>
    <row r="95" spans="1:9" ht="12.75">
      <c r="A95" s="106"/>
      <c r="B95" s="106"/>
      <c r="C95" s="106"/>
      <c r="D95" s="106"/>
      <c r="E95" s="106"/>
      <c r="F95" s="106"/>
      <c r="G95" s="106"/>
      <c r="H95" s="106"/>
      <c r="I95" s="106"/>
    </row>
    <row r="96" spans="1:9" ht="12.75">
      <c r="A96" s="106"/>
      <c r="B96" s="106"/>
      <c r="C96" s="106"/>
      <c r="D96" s="106"/>
      <c r="E96" s="106"/>
      <c r="F96" s="106"/>
      <c r="G96" s="106"/>
      <c r="H96" s="106"/>
      <c r="I96" s="106"/>
    </row>
    <row r="97" spans="1:9" ht="12.75">
      <c r="A97" s="106"/>
      <c r="B97" s="106"/>
      <c r="C97" s="106"/>
      <c r="D97" s="106"/>
      <c r="E97" s="106"/>
      <c r="F97" s="106"/>
      <c r="G97" s="106"/>
      <c r="H97" s="106"/>
      <c r="I97" s="106"/>
    </row>
    <row r="98" spans="1:9" ht="12.75">
      <c r="A98" s="106"/>
      <c r="B98" s="106"/>
      <c r="C98" s="106"/>
      <c r="D98" s="106"/>
      <c r="E98" s="106"/>
      <c r="F98" s="106"/>
      <c r="G98" s="106"/>
      <c r="H98" s="106"/>
      <c r="I98" s="106"/>
    </row>
    <row r="99" spans="1:9" ht="12.75">
      <c r="A99" s="106"/>
      <c r="B99" s="106"/>
      <c r="C99" s="106"/>
      <c r="D99" s="106"/>
      <c r="E99" s="106"/>
      <c r="F99" s="106"/>
      <c r="G99" s="106"/>
      <c r="H99" s="106"/>
      <c r="I99" s="106"/>
    </row>
    <row r="100" spans="1:9" ht="12.75">
      <c r="A100" s="106"/>
      <c r="B100" s="106"/>
      <c r="C100" s="106"/>
      <c r="D100" s="106"/>
      <c r="E100" s="106"/>
      <c r="F100" s="106"/>
      <c r="G100" s="106"/>
      <c r="H100" s="106"/>
      <c r="I100" s="106"/>
    </row>
    <row r="101" spans="1:9" ht="12.75">
      <c r="A101" s="106"/>
      <c r="B101" s="106"/>
      <c r="C101" s="106"/>
      <c r="D101" s="106"/>
      <c r="E101" s="106"/>
      <c r="F101" s="106"/>
      <c r="G101" s="106"/>
      <c r="H101" s="106"/>
      <c r="I101" s="106"/>
    </row>
    <row r="102" spans="1:9" ht="12.75">
      <c r="A102" s="106"/>
      <c r="B102" s="106"/>
      <c r="C102" s="106"/>
      <c r="D102" s="106"/>
      <c r="E102" s="106"/>
      <c r="F102" s="106"/>
      <c r="G102" s="106"/>
      <c r="H102" s="106"/>
      <c r="I102" s="106"/>
    </row>
    <row r="103" spans="1:9" ht="12.75">
      <c r="A103" s="106"/>
      <c r="B103" s="106"/>
      <c r="C103" s="106"/>
      <c r="D103" s="106"/>
      <c r="E103" s="106"/>
      <c r="F103" s="106"/>
      <c r="G103" s="106"/>
      <c r="H103" s="106"/>
      <c r="I103" s="106"/>
    </row>
    <row r="104" spans="1:9" ht="12.75">
      <c r="A104" s="106"/>
      <c r="B104" s="106"/>
      <c r="C104" s="106"/>
      <c r="D104" s="106"/>
      <c r="E104" s="106"/>
      <c r="F104" s="106"/>
      <c r="G104" s="106"/>
      <c r="H104" s="106"/>
      <c r="I104" s="106"/>
    </row>
    <row r="105" spans="1:9" ht="12.75">
      <c r="A105" s="106"/>
      <c r="B105" s="106"/>
      <c r="C105" s="106"/>
      <c r="D105" s="106"/>
      <c r="E105" s="106"/>
      <c r="F105" s="106"/>
      <c r="G105" s="106"/>
      <c r="H105" s="106"/>
      <c r="I105" s="106"/>
    </row>
    <row r="106" spans="1:9" ht="12.75">
      <c r="A106" s="106"/>
      <c r="B106" s="106"/>
      <c r="C106" s="106"/>
      <c r="D106" s="106"/>
      <c r="E106" s="106"/>
      <c r="F106" s="106"/>
      <c r="G106" s="106"/>
      <c r="H106" s="106"/>
      <c r="I106" s="106"/>
    </row>
    <row r="107" spans="1:9" ht="12.75">
      <c r="A107" s="106"/>
      <c r="B107" s="106"/>
      <c r="C107" s="106"/>
      <c r="D107" s="106"/>
      <c r="E107" s="106"/>
      <c r="F107" s="106"/>
      <c r="G107" s="106"/>
      <c r="H107" s="106"/>
      <c r="I107" s="106"/>
    </row>
    <row r="108" spans="1:9" ht="12.75">
      <c r="A108" s="106"/>
      <c r="B108" s="106"/>
      <c r="C108" s="106"/>
      <c r="D108" s="106"/>
      <c r="E108" s="106"/>
      <c r="F108" s="106"/>
      <c r="G108" s="106"/>
      <c r="H108" s="106"/>
      <c r="I108" s="106"/>
    </row>
    <row r="109" spans="1:9" ht="12.75">
      <c r="A109" s="106"/>
      <c r="B109" s="106"/>
      <c r="C109" s="106"/>
      <c r="D109" s="106"/>
      <c r="E109" s="106"/>
      <c r="F109" s="106"/>
      <c r="G109" s="106"/>
      <c r="H109" s="106"/>
      <c r="I109" s="106"/>
    </row>
    <row r="110" spans="1:9" ht="12.75">
      <c r="A110" s="106"/>
      <c r="B110" s="106"/>
      <c r="C110" s="106"/>
      <c r="D110" s="106"/>
      <c r="E110" s="106"/>
      <c r="F110" s="106"/>
      <c r="G110" s="106"/>
      <c r="H110" s="106"/>
      <c r="I110" s="106"/>
    </row>
    <row r="111" spans="1:9" ht="12.75">
      <c r="A111" s="106"/>
      <c r="B111" s="106"/>
      <c r="C111" s="106"/>
      <c r="D111" s="106"/>
      <c r="E111" s="106"/>
      <c r="F111" s="106"/>
      <c r="G111" s="106"/>
      <c r="H111" s="106"/>
      <c r="I111" s="106"/>
    </row>
    <row r="112" spans="1:9" ht="12.75">
      <c r="A112" s="106"/>
      <c r="B112" s="106"/>
      <c r="C112" s="106"/>
      <c r="D112" s="106"/>
      <c r="E112" s="106"/>
      <c r="F112" s="106"/>
      <c r="G112" s="106"/>
      <c r="H112" s="106"/>
      <c r="I112" s="106"/>
    </row>
    <row r="113" spans="1:9" ht="12.75">
      <c r="A113" s="106"/>
      <c r="B113" s="106"/>
      <c r="C113" s="106"/>
      <c r="D113" s="106"/>
      <c r="E113" s="106"/>
      <c r="F113" s="106"/>
      <c r="G113" s="106"/>
      <c r="H113" s="106"/>
      <c r="I113" s="106"/>
    </row>
    <row r="114" spans="1:9" ht="12.75">
      <c r="A114" s="106"/>
      <c r="B114" s="106"/>
      <c r="C114" s="106"/>
      <c r="D114" s="106"/>
      <c r="E114" s="106"/>
      <c r="F114" s="106"/>
      <c r="G114" s="106"/>
      <c r="H114" s="106"/>
      <c r="I114" s="106"/>
    </row>
    <row r="115" spans="1:9" ht="12.75">
      <c r="A115" s="106"/>
      <c r="B115" s="106"/>
      <c r="C115" s="106"/>
      <c r="D115" s="106"/>
      <c r="E115" s="106"/>
      <c r="F115" s="106"/>
      <c r="G115" s="106"/>
      <c r="H115" s="106"/>
      <c r="I115" s="106"/>
    </row>
    <row r="116" spans="1:9" ht="12.75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9" ht="12.75">
      <c r="A117" s="106"/>
      <c r="B117" s="106"/>
      <c r="C117" s="106"/>
      <c r="D117" s="106"/>
      <c r="E117" s="106"/>
      <c r="F117" s="106"/>
      <c r="G117" s="106"/>
      <c r="H117" s="106"/>
      <c r="I117" s="106"/>
    </row>
    <row r="118" spans="1:9" ht="12.75">
      <c r="A118" s="106"/>
      <c r="B118" s="106"/>
      <c r="C118" s="106"/>
      <c r="D118" s="106"/>
      <c r="E118" s="106"/>
      <c r="F118" s="106"/>
      <c r="G118" s="106"/>
      <c r="H118" s="106"/>
      <c r="I118" s="106"/>
    </row>
    <row r="119" spans="1:9" ht="12.75">
      <c r="A119" s="106"/>
      <c r="B119" s="106"/>
      <c r="C119" s="106"/>
      <c r="D119" s="106"/>
      <c r="E119" s="106"/>
      <c r="F119" s="106"/>
      <c r="G119" s="106"/>
      <c r="H119" s="106"/>
      <c r="I119" s="106"/>
    </row>
    <row r="120" spans="1:9" ht="12.75">
      <c r="A120" s="106"/>
      <c r="B120" s="106"/>
      <c r="C120" s="106"/>
      <c r="D120" s="106"/>
      <c r="E120" s="106"/>
      <c r="F120" s="106"/>
      <c r="G120" s="106"/>
      <c r="H120" s="106"/>
      <c r="I120" s="106"/>
    </row>
    <row r="121" spans="1:9" ht="12.75">
      <c r="A121" s="106"/>
      <c r="B121" s="106"/>
      <c r="C121" s="106"/>
      <c r="D121" s="106"/>
      <c r="E121" s="106"/>
      <c r="F121" s="106"/>
      <c r="G121" s="106"/>
      <c r="H121" s="106"/>
      <c r="I121" s="106"/>
    </row>
    <row r="122" spans="1:9" ht="12.75">
      <c r="A122" s="106"/>
      <c r="B122" s="106"/>
      <c r="C122" s="106"/>
      <c r="D122" s="106"/>
      <c r="E122" s="106"/>
      <c r="F122" s="106"/>
      <c r="G122" s="106"/>
      <c r="H122" s="106"/>
      <c r="I122" s="106"/>
    </row>
    <row r="123" spans="1:9" ht="12.75">
      <c r="A123" s="106"/>
      <c r="B123" s="106"/>
      <c r="C123" s="106"/>
      <c r="D123" s="106"/>
      <c r="E123" s="106"/>
      <c r="F123" s="106"/>
      <c r="G123" s="106"/>
      <c r="H123" s="106"/>
      <c r="I123" s="106"/>
    </row>
    <row r="124" spans="1:9" ht="12.75">
      <c r="A124" s="106"/>
      <c r="B124" s="106"/>
      <c r="C124" s="106"/>
      <c r="D124" s="106"/>
      <c r="E124" s="106"/>
      <c r="F124" s="106"/>
      <c r="G124" s="106"/>
      <c r="H124" s="106"/>
      <c r="I124" s="106"/>
    </row>
    <row r="125" spans="1:9" ht="12.75">
      <c r="A125" s="106"/>
      <c r="B125" s="106"/>
      <c r="C125" s="106"/>
      <c r="D125" s="106"/>
      <c r="E125" s="106"/>
      <c r="F125" s="106"/>
      <c r="G125" s="106"/>
      <c r="H125" s="106"/>
      <c r="I125" s="106"/>
    </row>
  </sheetData>
  <mergeCells count="67">
    <mergeCell ref="E1:I1"/>
    <mergeCell ref="A4:I4"/>
    <mergeCell ref="A5:I5"/>
    <mergeCell ref="G7:I7"/>
    <mergeCell ref="A2:I2"/>
    <mergeCell ref="A3:I3"/>
    <mergeCell ref="A8:A9"/>
    <mergeCell ref="B8:E9"/>
    <mergeCell ref="F8:F9"/>
    <mergeCell ref="G8:G9"/>
    <mergeCell ref="I8:I9"/>
    <mergeCell ref="B10:E10"/>
    <mergeCell ref="B11:E11"/>
    <mergeCell ref="B12:E12"/>
    <mergeCell ref="H8:H9"/>
    <mergeCell ref="B13:E13"/>
    <mergeCell ref="B14:E14"/>
    <mergeCell ref="B15:E15"/>
    <mergeCell ref="B17:E17"/>
    <mergeCell ref="B16:E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30:E30"/>
    <mergeCell ref="B28:E28"/>
    <mergeCell ref="B31:E31"/>
    <mergeCell ref="B33:E33"/>
    <mergeCell ref="B34:E34"/>
    <mergeCell ref="B35:E35"/>
    <mergeCell ref="B32:E32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A46:A47"/>
    <mergeCell ref="B46:E47"/>
    <mergeCell ref="F46:F47"/>
    <mergeCell ref="G46:G47"/>
    <mergeCell ref="I46:I47"/>
    <mergeCell ref="B48:E48"/>
    <mergeCell ref="B49:E49"/>
    <mergeCell ref="H46:H47"/>
    <mergeCell ref="B50:E50"/>
    <mergeCell ref="B51:E51"/>
    <mergeCell ref="B52:E52"/>
    <mergeCell ref="B53:E53"/>
    <mergeCell ref="B59:E59"/>
    <mergeCell ref="B60:E60"/>
    <mergeCell ref="B61:E61"/>
    <mergeCell ref="B54:E54"/>
    <mergeCell ref="B56:E56"/>
    <mergeCell ref="B57:E57"/>
    <mergeCell ref="B58:E58"/>
    <mergeCell ref="B55:E5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H43"/>
  <sheetViews>
    <sheetView workbookViewId="0" topLeftCell="A1">
      <selection activeCell="A7" sqref="A7:H7"/>
    </sheetView>
  </sheetViews>
  <sheetFormatPr defaultColWidth="9.140625" defaultRowHeight="12.75"/>
  <cols>
    <col min="1" max="1" width="7.00390625" style="0" customWidth="1"/>
    <col min="5" max="5" width="21.7109375" style="0" customWidth="1"/>
    <col min="6" max="6" width="9.7109375" style="0" customWidth="1"/>
    <col min="7" max="7" width="9.8515625" style="0" customWidth="1"/>
    <col min="8" max="8" width="11.00390625" style="0" bestFit="1" customWidth="1"/>
  </cols>
  <sheetData>
    <row r="1" spans="1:8" ht="15">
      <c r="A1" s="95"/>
      <c r="B1" s="95"/>
      <c r="C1" s="95"/>
      <c r="D1" s="95"/>
      <c r="E1" s="191" t="s">
        <v>267</v>
      </c>
      <c r="F1" s="191"/>
      <c r="G1" s="191"/>
      <c r="H1" s="191"/>
    </row>
    <row r="2" spans="1:8" ht="15">
      <c r="A2" s="95"/>
      <c r="B2" s="95"/>
      <c r="C2" s="95"/>
      <c r="D2" s="95"/>
      <c r="E2" s="118"/>
      <c r="F2" s="118"/>
      <c r="G2" s="118"/>
      <c r="H2" s="118"/>
    </row>
    <row r="3" spans="1:8" ht="15">
      <c r="A3" s="95"/>
      <c r="B3" s="95"/>
      <c r="C3" s="95"/>
      <c r="D3" s="95"/>
      <c r="E3" s="95"/>
      <c r="F3" s="95"/>
      <c r="G3" s="95"/>
      <c r="H3" s="95"/>
    </row>
    <row r="4" spans="1:8" ht="12.75">
      <c r="A4" s="192" t="s">
        <v>171</v>
      </c>
      <c r="B4" s="192"/>
      <c r="C4" s="192"/>
      <c r="D4" s="192"/>
      <c r="E4" s="192"/>
      <c r="F4" s="192"/>
      <c r="G4" s="192"/>
      <c r="H4" s="192"/>
    </row>
    <row r="5" spans="1:8" ht="12.75">
      <c r="A5" s="192" t="s">
        <v>269</v>
      </c>
      <c r="B5" s="192"/>
      <c r="C5" s="192"/>
      <c r="D5" s="192"/>
      <c r="E5" s="192"/>
      <c r="F5" s="192"/>
      <c r="G5" s="192"/>
      <c r="H5" s="192"/>
    </row>
    <row r="6" spans="1:8" ht="12.75">
      <c r="A6" s="208" t="s">
        <v>251</v>
      </c>
      <c r="B6" s="208"/>
      <c r="C6" s="208"/>
      <c r="D6" s="208"/>
      <c r="E6" s="208"/>
      <c r="F6" s="208"/>
      <c r="G6" s="208"/>
      <c r="H6" s="208"/>
    </row>
    <row r="7" spans="1:8" ht="12.75">
      <c r="A7" s="192" t="s">
        <v>259</v>
      </c>
      <c r="B7" s="192"/>
      <c r="C7" s="192"/>
      <c r="D7" s="192"/>
      <c r="E7" s="192"/>
      <c r="F7" s="192"/>
      <c r="G7" s="192"/>
      <c r="H7" s="192"/>
    </row>
    <row r="8" spans="1:8" ht="15">
      <c r="A8" s="95"/>
      <c r="B8" s="95"/>
      <c r="C8" s="95"/>
      <c r="D8" s="95"/>
      <c r="E8" s="95"/>
      <c r="F8" s="95"/>
      <c r="G8" s="95"/>
      <c r="H8" s="95"/>
    </row>
    <row r="9" spans="1:8" ht="15">
      <c r="A9" s="95"/>
      <c r="B9" s="95"/>
      <c r="C9" s="95"/>
      <c r="D9" s="95"/>
      <c r="E9" s="95"/>
      <c r="F9" s="95"/>
      <c r="G9" s="95"/>
      <c r="H9" s="95"/>
    </row>
    <row r="10" spans="1:8" ht="15">
      <c r="A10" s="95"/>
      <c r="B10" s="95"/>
      <c r="C10" s="95"/>
      <c r="D10" s="95"/>
      <c r="E10" s="95"/>
      <c r="F10" s="95"/>
      <c r="G10" s="95"/>
      <c r="H10" s="95"/>
    </row>
    <row r="11" spans="1:8" ht="15.75" thickBot="1">
      <c r="A11" s="95"/>
      <c r="B11" s="95"/>
      <c r="C11" s="95"/>
      <c r="D11" s="95"/>
      <c r="E11" s="95"/>
      <c r="F11" s="95"/>
      <c r="G11" s="357" t="s">
        <v>0</v>
      </c>
      <c r="H11" s="357"/>
    </row>
    <row r="12" spans="1:8" ht="12" customHeight="1" thickTop="1">
      <c r="A12" s="209" t="s">
        <v>1</v>
      </c>
      <c r="B12" s="211" t="s">
        <v>2</v>
      </c>
      <c r="C12" s="211"/>
      <c r="D12" s="211"/>
      <c r="E12" s="211"/>
      <c r="F12" s="358" t="s">
        <v>170</v>
      </c>
      <c r="G12" s="358" t="s">
        <v>237</v>
      </c>
      <c r="H12" s="360" t="s">
        <v>239</v>
      </c>
    </row>
    <row r="13" spans="1:8" ht="12" customHeight="1">
      <c r="A13" s="210"/>
      <c r="B13" s="212"/>
      <c r="C13" s="212"/>
      <c r="D13" s="212"/>
      <c r="E13" s="212"/>
      <c r="F13" s="359"/>
      <c r="G13" s="359"/>
      <c r="H13" s="361"/>
    </row>
    <row r="14" spans="1:8" ht="12.75">
      <c r="A14" s="187"/>
      <c r="B14" s="222" t="s">
        <v>3</v>
      </c>
      <c r="C14" s="222"/>
      <c r="D14" s="222"/>
      <c r="E14" s="222"/>
      <c r="F14" s="198"/>
      <c r="G14" s="198"/>
      <c r="H14" s="199"/>
    </row>
    <row r="15" spans="1:8" ht="12.75">
      <c r="A15" s="27" t="s">
        <v>4</v>
      </c>
      <c r="B15" s="194" t="s">
        <v>34</v>
      </c>
      <c r="C15" s="194"/>
      <c r="D15" s="194"/>
      <c r="E15" s="194"/>
      <c r="F15" s="206" t="s">
        <v>232</v>
      </c>
      <c r="G15" s="206" t="s">
        <v>232</v>
      </c>
      <c r="H15" s="207" t="s">
        <v>232</v>
      </c>
    </row>
    <row r="16" spans="1:8" ht="12.75">
      <c r="A16" s="27" t="s">
        <v>5</v>
      </c>
      <c r="B16" s="194" t="s">
        <v>35</v>
      </c>
      <c r="C16" s="194"/>
      <c r="D16" s="194"/>
      <c r="E16" s="194"/>
      <c r="F16" s="198">
        <v>194533</v>
      </c>
      <c r="G16" s="198">
        <v>95845</v>
      </c>
      <c r="H16" s="200">
        <v>95845</v>
      </c>
    </row>
    <row r="17" spans="1:8" ht="12.75">
      <c r="A17" s="27" t="s">
        <v>6</v>
      </c>
      <c r="B17" s="194" t="s">
        <v>98</v>
      </c>
      <c r="C17" s="194"/>
      <c r="D17" s="194"/>
      <c r="E17" s="194"/>
      <c r="F17" s="206" t="s">
        <v>232</v>
      </c>
      <c r="G17" s="206" t="s">
        <v>232</v>
      </c>
      <c r="H17" s="207" t="s">
        <v>232</v>
      </c>
    </row>
    <row r="18" spans="1:8" ht="12.75">
      <c r="A18" s="27" t="s">
        <v>7</v>
      </c>
      <c r="B18" s="194" t="s">
        <v>99</v>
      </c>
      <c r="C18" s="194"/>
      <c r="D18" s="194"/>
      <c r="E18" s="194"/>
      <c r="F18" s="206" t="s">
        <v>232</v>
      </c>
      <c r="G18" s="206" t="s">
        <v>232</v>
      </c>
      <c r="H18" s="207" t="s">
        <v>232</v>
      </c>
    </row>
    <row r="19" spans="1:8" ht="12.75">
      <c r="A19" s="27" t="s">
        <v>8</v>
      </c>
      <c r="B19" s="194" t="s">
        <v>100</v>
      </c>
      <c r="C19" s="194"/>
      <c r="D19" s="194"/>
      <c r="E19" s="194"/>
      <c r="F19" s="206" t="s">
        <v>232</v>
      </c>
      <c r="G19" s="206" t="s">
        <v>232</v>
      </c>
      <c r="H19" s="207" t="s">
        <v>232</v>
      </c>
    </row>
    <row r="20" spans="1:8" ht="12.75">
      <c r="A20" s="27" t="s">
        <v>9</v>
      </c>
      <c r="B20" s="194" t="s">
        <v>101</v>
      </c>
      <c r="C20" s="194"/>
      <c r="D20" s="194"/>
      <c r="E20" s="194"/>
      <c r="F20" s="206" t="s">
        <v>232</v>
      </c>
      <c r="G20" s="206" t="s">
        <v>232</v>
      </c>
      <c r="H20" s="207" t="s">
        <v>232</v>
      </c>
    </row>
    <row r="21" spans="1:8" ht="12.75">
      <c r="A21" s="5" t="s">
        <v>11</v>
      </c>
      <c r="B21" s="194" t="s">
        <v>102</v>
      </c>
      <c r="C21" s="194"/>
      <c r="D21" s="194"/>
      <c r="E21" s="194"/>
      <c r="F21" s="206" t="s">
        <v>232</v>
      </c>
      <c r="G21" s="206" t="s">
        <v>232</v>
      </c>
      <c r="H21" s="207" t="s">
        <v>232</v>
      </c>
    </row>
    <row r="22" spans="1:8" ht="12.75">
      <c r="A22" s="27"/>
      <c r="B22" s="222" t="s">
        <v>103</v>
      </c>
      <c r="C22" s="222"/>
      <c r="D22" s="222"/>
      <c r="E22" s="222"/>
      <c r="F22" s="206" t="s">
        <v>232</v>
      </c>
      <c r="G22" s="206" t="s">
        <v>232</v>
      </c>
      <c r="H22" s="207" t="s">
        <v>232</v>
      </c>
    </row>
    <row r="23" spans="1:8" ht="12.75">
      <c r="A23" s="27" t="s">
        <v>12</v>
      </c>
      <c r="B23" s="194" t="s">
        <v>174</v>
      </c>
      <c r="C23" s="194"/>
      <c r="D23" s="194"/>
      <c r="E23" s="194"/>
      <c r="F23" s="198">
        <v>184146</v>
      </c>
      <c r="G23" s="198">
        <v>143860</v>
      </c>
      <c r="H23" s="200">
        <v>143860</v>
      </c>
    </row>
    <row r="24" spans="1:8" ht="12.75">
      <c r="A24" s="27" t="s">
        <v>13</v>
      </c>
      <c r="B24" s="194" t="s">
        <v>104</v>
      </c>
      <c r="C24" s="194"/>
      <c r="D24" s="194"/>
      <c r="E24" s="194"/>
      <c r="F24" s="206" t="s">
        <v>232</v>
      </c>
      <c r="G24" s="206" t="s">
        <v>232</v>
      </c>
      <c r="H24" s="207" t="s">
        <v>232</v>
      </c>
    </row>
    <row r="25" spans="1:8" ht="12.75">
      <c r="A25" s="27" t="s">
        <v>58</v>
      </c>
      <c r="B25" s="194" t="s">
        <v>105</v>
      </c>
      <c r="C25" s="194"/>
      <c r="D25" s="194"/>
      <c r="E25" s="194"/>
      <c r="F25" s="206" t="s">
        <v>232</v>
      </c>
      <c r="G25" s="206" t="s">
        <v>232</v>
      </c>
      <c r="H25" s="207" t="s">
        <v>232</v>
      </c>
    </row>
    <row r="26" spans="1:8" ht="12.75">
      <c r="A26" s="27" t="s">
        <v>60</v>
      </c>
      <c r="B26" s="194" t="s">
        <v>106</v>
      </c>
      <c r="C26" s="194"/>
      <c r="D26" s="194"/>
      <c r="E26" s="194"/>
      <c r="F26" s="206" t="s">
        <v>232</v>
      </c>
      <c r="G26" s="206" t="s">
        <v>232</v>
      </c>
      <c r="H26" s="207" t="s">
        <v>232</v>
      </c>
    </row>
    <row r="27" spans="1:8" ht="12.75">
      <c r="A27" s="27" t="s">
        <v>71</v>
      </c>
      <c r="B27" s="194" t="s">
        <v>107</v>
      </c>
      <c r="C27" s="194"/>
      <c r="D27" s="194"/>
      <c r="E27" s="194"/>
      <c r="F27" s="206" t="s">
        <v>232</v>
      </c>
      <c r="G27" s="206" t="s">
        <v>232</v>
      </c>
      <c r="H27" s="207" t="s">
        <v>232</v>
      </c>
    </row>
    <row r="28" spans="1:8" ht="12.75">
      <c r="A28" s="27"/>
      <c r="B28" s="194" t="s">
        <v>108</v>
      </c>
      <c r="C28" s="194"/>
      <c r="D28" s="194"/>
      <c r="E28" s="194"/>
      <c r="F28" s="206" t="s">
        <v>232</v>
      </c>
      <c r="G28" s="206" t="s">
        <v>232</v>
      </c>
      <c r="H28" s="207" t="s">
        <v>232</v>
      </c>
    </row>
    <row r="29" spans="1:8" ht="12.75">
      <c r="A29" s="27" t="s">
        <v>96</v>
      </c>
      <c r="B29" s="194" t="s">
        <v>109</v>
      </c>
      <c r="C29" s="194"/>
      <c r="D29" s="194"/>
      <c r="E29" s="194"/>
      <c r="F29" s="206" t="s">
        <v>232</v>
      </c>
      <c r="G29" s="206" t="s">
        <v>232</v>
      </c>
      <c r="H29" s="207" t="s">
        <v>232</v>
      </c>
    </row>
    <row r="30" spans="1:8" ht="12.75">
      <c r="A30" s="27" t="s">
        <v>110</v>
      </c>
      <c r="B30" s="194" t="s">
        <v>111</v>
      </c>
      <c r="C30" s="194"/>
      <c r="D30" s="194"/>
      <c r="E30" s="194"/>
      <c r="F30" s="198">
        <f>102551-6986</f>
        <v>95565</v>
      </c>
      <c r="G30" s="198">
        <v>0</v>
      </c>
      <c r="H30" s="200">
        <v>0</v>
      </c>
    </row>
    <row r="31" spans="1:8" ht="12.75">
      <c r="A31" s="27"/>
      <c r="B31" s="224" t="s">
        <v>167</v>
      </c>
      <c r="C31" s="224"/>
      <c r="D31" s="224"/>
      <c r="E31" s="224"/>
      <c r="F31" s="201">
        <f>SUM(F15:F30)</f>
        <v>474244</v>
      </c>
      <c r="G31" s="201">
        <f>SUM(G15:G30)</f>
        <v>239705</v>
      </c>
      <c r="H31" s="202">
        <f>SUM(H15:H30)</f>
        <v>239705</v>
      </c>
    </row>
    <row r="32" spans="1:8" ht="12.75">
      <c r="A32" s="27"/>
      <c r="B32" s="354"/>
      <c r="C32" s="355"/>
      <c r="D32" s="355"/>
      <c r="E32" s="356"/>
      <c r="F32" s="206" t="s">
        <v>232</v>
      </c>
      <c r="G32" s="206" t="s">
        <v>232</v>
      </c>
      <c r="H32" s="207" t="s">
        <v>232</v>
      </c>
    </row>
    <row r="33" spans="1:8" ht="12.75">
      <c r="A33" s="27"/>
      <c r="B33" s="222" t="s">
        <v>15</v>
      </c>
      <c r="C33" s="222"/>
      <c r="D33" s="222"/>
      <c r="E33" s="222"/>
      <c r="F33" s="206" t="s">
        <v>232</v>
      </c>
      <c r="G33" s="206" t="s">
        <v>232</v>
      </c>
      <c r="H33" s="207" t="s">
        <v>232</v>
      </c>
    </row>
    <row r="34" spans="1:8" ht="12.75">
      <c r="A34" s="27" t="s">
        <v>112</v>
      </c>
      <c r="B34" s="194" t="s">
        <v>55</v>
      </c>
      <c r="C34" s="194"/>
      <c r="D34" s="194"/>
      <c r="E34" s="194"/>
      <c r="F34" s="198">
        <v>254381</v>
      </c>
      <c r="G34" s="198">
        <v>126455</v>
      </c>
      <c r="H34" s="200">
        <v>126455</v>
      </c>
    </row>
    <row r="35" spans="1:8" ht="12.75">
      <c r="A35" s="27" t="s">
        <v>5</v>
      </c>
      <c r="B35" s="194" t="s">
        <v>113</v>
      </c>
      <c r="C35" s="194"/>
      <c r="D35" s="194"/>
      <c r="E35" s="194"/>
      <c r="F35" s="198">
        <v>154000</v>
      </c>
      <c r="G35" s="198">
        <v>1000</v>
      </c>
      <c r="H35" s="200">
        <v>1000</v>
      </c>
    </row>
    <row r="36" spans="1:8" ht="12.75">
      <c r="A36" s="27" t="s">
        <v>6</v>
      </c>
      <c r="B36" s="194" t="s">
        <v>155</v>
      </c>
      <c r="C36" s="194"/>
      <c r="D36" s="194"/>
      <c r="E36" s="194"/>
      <c r="F36" s="198">
        <v>7863</v>
      </c>
      <c r="G36" s="198">
        <v>0</v>
      </c>
      <c r="H36" s="200">
        <v>0</v>
      </c>
    </row>
    <row r="37" spans="1:8" ht="12.75">
      <c r="A37" s="27" t="s">
        <v>7</v>
      </c>
      <c r="B37" s="194" t="s">
        <v>114</v>
      </c>
      <c r="C37" s="222"/>
      <c r="D37" s="222"/>
      <c r="E37" s="222"/>
      <c r="F37" s="206" t="s">
        <v>232</v>
      </c>
      <c r="G37" s="206" t="s">
        <v>232</v>
      </c>
      <c r="H37" s="207" t="s">
        <v>232</v>
      </c>
    </row>
    <row r="38" spans="1:8" ht="12.75">
      <c r="A38" s="27" t="s">
        <v>8</v>
      </c>
      <c r="B38" s="194" t="s">
        <v>115</v>
      </c>
      <c r="C38" s="222"/>
      <c r="D38" s="222"/>
      <c r="E38" s="222"/>
      <c r="F38" s="198">
        <v>0</v>
      </c>
      <c r="G38" s="198">
        <v>12250</v>
      </c>
      <c r="H38" s="200">
        <v>12250</v>
      </c>
    </row>
    <row r="39" spans="1:8" ht="12.75">
      <c r="A39" s="27" t="s">
        <v>9</v>
      </c>
      <c r="B39" s="194" t="s">
        <v>116</v>
      </c>
      <c r="C39" s="194"/>
      <c r="D39" s="194"/>
      <c r="E39" s="194"/>
      <c r="F39" s="198">
        <v>58000</v>
      </c>
      <c r="G39" s="198">
        <v>100000</v>
      </c>
      <c r="H39" s="200">
        <v>100000</v>
      </c>
    </row>
    <row r="40" spans="1:8" ht="12.75">
      <c r="A40" s="27" t="s">
        <v>11</v>
      </c>
      <c r="B40" s="194" t="s">
        <v>117</v>
      </c>
      <c r="C40" s="194"/>
      <c r="D40" s="194"/>
      <c r="E40" s="194"/>
      <c r="F40" s="206" t="s">
        <v>232</v>
      </c>
      <c r="G40" s="206" t="s">
        <v>232</v>
      </c>
      <c r="H40" s="207" t="s">
        <v>232</v>
      </c>
    </row>
    <row r="41" spans="1:8" ht="12.75">
      <c r="A41" s="27" t="s">
        <v>12</v>
      </c>
      <c r="B41" s="194" t="s">
        <v>118</v>
      </c>
      <c r="C41" s="194"/>
      <c r="D41" s="194"/>
      <c r="E41" s="194"/>
      <c r="F41" s="206" t="s">
        <v>232</v>
      </c>
      <c r="G41" s="206" t="s">
        <v>232</v>
      </c>
      <c r="H41" s="207" t="s">
        <v>232</v>
      </c>
    </row>
    <row r="42" spans="1:8" ht="13.5" thickBot="1">
      <c r="A42" s="203"/>
      <c r="B42" s="338" t="s">
        <v>74</v>
      </c>
      <c r="C42" s="338"/>
      <c r="D42" s="338"/>
      <c r="E42" s="338"/>
      <c r="F42" s="204">
        <f>SUM(F34:F41)</f>
        <v>474244</v>
      </c>
      <c r="G42" s="204">
        <f>SUM(G34:G41)</f>
        <v>239705</v>
      </c>
      <c r="H42" s="205">
        <f>SUM(H34:H41)</f>
        <v>239705</v>
      </c>
    </row>
    <row r="43" spans="1:8" ht="13.5" thickTop="1">
      <c r="A43" s="117"/>
      <c r="B43" s="117"/>
      <c r="C43" s="117"/>
      <c r="D43" s="117"/>
      <c r="E43" s="117"/>
      <c r="F43" s="117"/>
      <c r="G43" s="117"/>
      <c r="H43" s="117"/>
    </row>
  </sheetData>
  <mergeCells count="40">
    <mergeCell ref="E1:H1"/>
    <mergeCell ref="A6:H6"/>
    <mergeCell ref="G11:H11"/>
    <mergeCell ref="A12:A13"/>
    <mergeCell ref="B12:E13"/>
    <mergeCell ref="F12:F13"/>
    <mergeCell ref="G12:G13"/>
    <mergeCell ref="H12:H13"/>
    <mergeCell ref="A7:H7"/>
    <mergeCell ref="A4:H4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A5:H5"/>
    <mergeCell ref="B42:E42"/>
    <mergeCell ref="B38:E38"/>
    <mergeCell ref="B39:E39"/>
    <mergeCell ref="B40:E40"/>
    <mergeCell ref="B41:E41"/>
    <mergeCell ref="B34:E34"/>
    <mergeCell ref="B35:E35"/>
    <mergeCell ref="B36:E36"/>
    <mergeCell ref="B37:E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Gombainé Aranka</cp:lastModifiedBy>
  <cp:lastPrinted>2011-09-29T11:49:25Z</cp:lastPrinted>
  <dcterms:created xsi:type="dcterms:W3CDTF">2004-08-25T07:05:16Z</dcterms:created>
  <dcterms:modified xsi:type="dcterms:W3CDTF">2011-09-29T11:51:08Z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